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la_martina\Desktop\Martina\Financijski izvještaji\2022 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3"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L274" i="9"/>
  <c r="F274" i="9" s="1"/>
  <c r="H274" i="9"/>
  <c r="I273" i="9"/>
  <c r="H273" i="9"/>
  <c r="F273" i="9"/>
  <c r="E272" i="9"/>
  <c r="M271" i="9"/>
  <c r="L271" i="9"/>
  <c r="F271" i="9" s="1"/>
  <c r="E271" i="9"/>
  <c r="B271" i="9"/>
  <c r="M270" i="9"/>
  <c r="L270" i="9"/>
  <c r="F270" i="9" s="1"/>
  <c r="E270" i="9"/>
  <c r="B270" i="9" s="1"/>
  <c r="M269" i="9"/>
  <c r="L269" i="9"/>
  <c r="F269" i="9"/>
  <c r="E269" i="9"/>
  <c r="B269" i="9" s="1"/>
  <c r="M268" i="9"/>
  <c r="L268" i="9"/>
  <c r="F268" i="9" s="1"/>
  <c r="E268" i="9"/>
  <c r="B268" i="9" s="1"/>
  <c r="M267" i="9"/>
  <c r="L267" i="9"/>
  <c r="F267" i="9" s="1"/>
  <c r="B267" i="9" s="1"/>
  <c r="E267" i="9"/>
  <c r="M266" i="9"/>
  <c r="L266" i="9"/>
  <c r="F266" i="9" s="1"/>
  <c r="E266" i="9"/>
  <c r="M265" i="9"/>
  <c r="L265" i="9"/>
  <c r="F265" i="9"/>
  <c r="E265" i="9"/>
  <c r="M264" i="9"/>
  <c r="L264" i="9"/>
  <c r="F264" i="9" s="1"/>
  <c r="E264" i="9"/>
  <c r="B264" i="9" s="1"/>
  <c r="M263" i="9"/>
  <c r="L263" i="9"/>
  <c r="F263" i="9" s="1"/>
  <c r="E263" i="9"/>
  <c r="B263" i="9"/>
  <c r="M262" i="9"/>
  <c r="L262" i="9"/>
  <c r="F262" i="9" s="1"/>
  <c r="E262" i="9"/>
  <c r="B262" i="9" s="1"/>
  <c r="M261" i="9"/>
  <c r="L261" i="9"/>
  <c r="F261" i="9"/>
  <c r="E261" i="9"/>
  <c r="B261" i="9" s="1"/>
  <c r="M260" i="9"/>
  <c r="L260" i="9"/>
  <c r="F260" i="9" s="1"/>
  <c r="E260" i="9"/>
  <c r="B260" i="9" s="1"/>
  <c r="M259" i="9"/>
  <c r="L259" i="9"/>
  <c r="F259" i="9" s="1"/>
  <c r="B259" i="9" s="1"/>
  <c r="E259" i="9"/>
  <c r="M258" i="9"/>
  <c r="L258" i="9"/>
  <c r="F258" i="9" s="1"/>
  <c r="E258" i="9"/>
  <c r="M257" i="9"/>
  <c r="L257" i="9"/>
  <c r="F257" i="9"/>
  <c r="E257" i="9"/>
  <c r="M256" i="9"/>
  <c r="L256" i="9"/>
  <c r="F256" i="9" s="1"/>
  <c r="E256" i="9"/>
  <c r="B256" i="9" s="1"/>
  <c r="M255" i="9"/>
  <c r="L255" i="9"/>
  <c r="F255" i="9" s="1"/>
  <c r="E255" i="9"/>
  <c r="B255" i="9"/>
  <c r="M254" i="9"/>
  <c r="L254" i="9"/>
  <c r="F254" i="9" s="1"/>
  <c r="E254" i="9"/>
  <c r="B254" i="9" s="1"/>
  <c r="M253" i="9"/>
  <c r="L253" i="9"/>
  <c r="F253" i="9"/>
  <c r="E253" i="9"/>
  <c r="B253" i="9" s="1"/>
  <c r="M252" i="9"/>
  <c r="L252" i="9"/>
  <c r="F252" i="9" s="1"/>
  <c r="E252" i="9"/>
  <c r="B252" i="9" s="1"/>
  <c r="M251" i="9"/>
  <c r="L251" i="9"/>
  <c r="F251" i="9" s="1"/>
  <c r="B251" i="9" s="1"/>
  <c r="E251" i="9"/>
  <c r="M250" i="9"/>
  <c r="L250" i="9"/>
  <c r="F250" i="9" s="1"/>
  <c r="E250" i="9"/>
  <c r="M249" i="9"/>
  <c r="L249" i="9"/>
  <c r="F249" i="9"/>
  <c r="E249" i="9"/>
  <c r="M248" i="9"/>
  <c r="L248" i="9"/>
  <c r="F248" i="9" s="1"/>
  <c r="E248" i="9"/>
  <c r="M247" i="9"/>
  <c r="L247" i="9"/>
  <c r="F247" i="9" s="1"/>
  <c r="E247" i="9"/>
  <c r="B247" i="9"/>
  <c r="M246" i="9"/>
  <c r="L246" i="9"/>
  <c r="F246" i="9" s="1"/>
  <c r="E246" i="9"/>
  <c r="B246" i="9" s="1"/>
  <c r="M245" i="9"/>
  <c r="L245" i="9"/>
  <c r="F245" i="9"/>
  <c r="E245" i="9"/>
  <c r="B245" i="9" s="1"/>
  <c r="M244" i="9"/>
  <c r="L244" i="9"/>
  <c r="F244" i="9" s="1"/>
  <c r="E244" i="9"/>
  <c r="B244" i="9" s="1"/>
  <c r="M243" i="9"/>
  <c r="L243" i="9"/>
  <c r="E243" i="9"/>
  <c r="M242" i="9"/>
  <c r="L242" i="9"/>
  <c r="F242" i="9" s="1"/>
  <c r="E242" i="9"/>
  <c r="M241" i="9"/>
  <c r="L241" i="9"/>
  <c r="F241" i="9"/>
  <c r="E241" i="9"/>
  <c r="M240" i="9"/>
  <c r="L240" i="9"/>
  <c r="F240" i="9" s="1"/>
  <c r="E240" i="9"/>
  <c r="B240" i="9" s="1"/>
  <c r="M239" i="9"/>
  <c r="L239" i="9"/>
  <c r="F239" i="9" s="1"/>
  <c r="E239" i="9"/>
  <c r="B239" i="9"/>
  <c r="M238" i="9"/>
  <c r="L238" i="9"/>
  <c r="F238" i="9" s="1"/>
  <c r="E238" i="9"/>
  <c r="B238" i="9" s="1"/>
  <c r="M237" i="9"/>
  <c r="L237" i="9"/>
  <c r="F237" i="9"/>
  <c r="E237" i="9"/>
  <c r="B237" i="9" s="1"/>
  <c r="M236" i="9"/>
  <c r="L236" i="9"/>
  <c r="F236" i="9" s="1"/>
  <c r="E236" i="9"/>
  <c r="B236" i="9" s="1"/>
  <c r="M235" i="9"/>
  <c r="L235" i="9"/>
  <c r="F235" i="9" s="1"/>
  <c r="B235" i="9" s="1"/>
  <c r="E235" i="9"/>
  <c r="M234" i="9"/>
  <c r="L234" i="9"/>
  <c r="F234" i="9" s="1"/>
  <c r="E234" i="9"/>
  <c r="M233" i="9"/>
  <c r="L233" i="9"/>
  <c r="F233" i="9"/>
  <c r="E233" i="9"/>
  <c r="M232" i="9"/>
  <c r="L232" i="9"/>
  <c r="F232" i="9" s="1"/>
  <c r="E232" i="9"/>
  <c r="B232" i="9" s="1"/>
  <c r="M231" i="9"/>
  <c r="L231" i="9"/>
  <c r="F231" i="9" s="1"/>
  <c r="E231" i="9"/>
  <c r="B231" i="9"/>
  <c r="M230" i="9"/>
  <c r="L230" i="9"/>
  <c r="F230" i="9" s="1"/>
  <c r="E230" i="9"/>
  <c r="B230" i="9" s="1"/>
  <c r="M229" i="9"/>
  <c r="L229" i="9"/>
  <c r="F229" i="9"/>
  <c r="E229" i="9"/>
  <c r="B229" i="9" s="1"/>
  <c r="M228" i="9"/>
  <c r="L228" i="9"/>
  <c r="F228" i="9" s="1"/>
  <c r="E228" i="9"/>
  <c r="B228" i="9" s="1"/>
  <c r="M227" i="9"/>
  <c r="L227" i="9"/>
  <c r="F227" i="9" s="1"/>
  <c r="B227" i="9" s="1"/>
  <c r="E227" i="9"/>
  <c r="M226" i="9"/>
  <c r="L226" i="9"/>
  <c r="F226" i="9" s="1"/>
  <c r="E226" i="9"/>
  <c r="H225" i="9"/>
  <c r="G225" i="9"/>
  <c r="E225" i="9" s="1"/>
  <c r="F225" i="9"/>
  <c r="M224" i="9"/>
  <c r="L224" i="9"/>
  <c r="F224" i="9" s="1"/>
  <c r="E224" i="9"/>
  <c r="B224" i="9" s="1"/>
  <c r="M223" i="9"/>
  <c r="L223" i="9"/>
  <c r="F223" i="9" s="1"/>
  <c r="E223" i="9"/>
  <c r="B223" i="9"/>
  <c r="M222" i="9"/>
  <c r="L222" i="9"/>
  <c r="F222" i="9" s="1"/>
  <c r="E222" i="9"/>
  <c r="M221" i="9"/>
  <c r="F221" i="9" s="1"/>
  <c r="L221" i="9"/>
  <c r="E221" i="9"/>
  <c r="M220" i="9"/>
  <c r="L220" i="9"/>
  <c r="E220" i="9"/>
  <c r="M219" i="9"/>
  <c r="L219" i="9"/>
  <c r="F219" i="9" s="1"/>
  <c r="B219" i="9" s="1"/>
  <c r="E219" i="9"/>
  <c r="M218" i="9"/>
  <c r="L218" i="9"/>
  <c r="F218" i="9" s="1"/>
  <c r="E218" i="9"/>
  <c r="M217" i="9"/>
  <c r="L217" i="9"/>
  <c r="E217" i="9"/>
  <c r="M216" i="9"/>
  <c r="L216" i="9"/>
  <c r="E216" i="9"/>
  <c r="M215" i="9"/>
  <c r="L215" i="9"/>
  <c r="F215" i="9" s="1"/>
  <c r="E215" i="9"/>
  <c r="B215" i="9" s="1"/>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E147" i="9" s="1"/>
  <c r="B147" i="9" s="1"/>
  <c r="F147" i="9"/>
  <c r="H146" i="9"/>
  <c r="G146" i="9"/>
  <c r="E146" i="9" s="1"/>
  <c r="B146" i="9" s="1"/>
  <c r="F146" i="9"/>
  <c r="H145" i="9"/>
  <c r="G145" i="9"/>
  <c r="E145" i="9" s="1"/>
  <c r="F145" i="9"/>
  <c r="B145" i="9"/>
  <c r="H144" i="9"/>
  <c r="G144" i="9"/>
  <c r="F144" i="9"/>
  <c r="E144" i="9"/>
  <c r="B144" i="9" s="1"/>
  <c r="H143" i="9"/>
  <c r="G143" i="9"/>
  <c r="F143" i="9"/>
  <c r="E143" i="9"/>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E98" i="9" s="1"/>
  <c r="B98" i="9" s="1"/>
  <c r="F98" i="9"/>
  <c r="H97" i="9"/>
  <c r="G97" i="9"/>
  <c r="F97" i="9"/>
  <c r="H96" i="9"/>
  <c r="E96" i="9" s="1"/>
  <c r="G96" i="9"/>
  <c r="F96" i="9"/>
  <c r="B96" i="9"/>
  <c r="H95" i="9"/>
  <c r="G95" i="9"/>
  <c r="F95" i="9"/>
  <c r="E95" i="9"/>
  <c r="B95" i="9" s="1"/>
  <c r="H94" i="9"/>
  <c r="G94" i="9"/>
  <c r="E94" i="9" s="1"/>
  <c r="F94" i="9"/>
  <c r="B94" i="9"/>
  <c r="H93" i="9"/>
  <c r="G93" i="9"/>
  <c r="F93" i="9"/>
  <c r="E93" i="9"/>
  <c r="B93" i="9" s="1"/>
  <c r="H92" i="9"/>
  <c r="E92" i="9" s="1"/>
  <c r="G92" i="9"/>
  <c r="F92" i="9"/>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E86" i="9" s="1"/>
  <c r="F86" i="9"/>
  <c r="B86" i="9"/>
  <c r="H85" i="9"/>
  <c r="G85" i="9"/>
  <c r="F85" i="9"/>
  <c r="E85" i="9"/>
  <c r="B85" i="9" s="1"/>
  <c r="H84" i="9"/>
  <c r="E84" i="9" s="1"/>
  <c r="B84" i="9" s="1"/>
  <c r="G84" i="9"/>
  <c r="F84" i="9"/>
  <c r="H83" i="9"/>
  <c r="G83" i="9"/>
  <c r="E83" i="9" s="1"/>
  <c r="B83" i="9" s="1"/>
  <c r="F83" i="9"/>
  <c r="H82" i="9"/>
  <c r="G82" i="9"/>
  <c r="E82" i="9" s="1"/>
  <c r="B82" i="9" s="1"/>
  <c r="F82" i="9"/>
  <c r="H81" i="9"/>
  <c r="G81" i="9"/>
  <c r="F81" i="9"/>
  <c r="H80" i="9"/>
  <c r="E80" i="9" s="1"/>
  <c r="G80" i="9"/>
  <c r="F80" i="9"/>
  <c r="B80" i="9"/>
  <c r="H79" i="9"/>
  <c r="G79" i="9"/>
  <c r="F79" i="9"/>
  <c r="E79" i="9"/>
  <c r="B79" i="9" s="1"/>
  <c r="H78" i="9"/>
  <c r="G78" i="9"/>
  <c r="E78" i="9" s="1"/>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G38" i="9"/>
  <c r="F38" i="9"/>
  <c r="B38" i="9"/>
  <c r="H37" i="9"/>
  <c r="E37" i="9" s="1"/>
  <c r="B37" i="9" s="1"/>
  <c r="G37" i="9"/>
  <c r="F37" i="9"/>
  <c r="H36" i="9"/>
  <c r="G36" i="9"/>
  <c r="E36" i="9" s="1"/>
  <c r="F36" i="9"/>
  <c r="H35" i="9"/>
  <c r="G35" i="9"/>
  <c r="F35" i="9"/>
  <c r="H34" i="9"/>
  <c r="E34" i="9" s="1"/>
  <c r="B34" i="9" s="1"/>
  <c r="G34" i="9"/>
  <c r="F34" i="9"/>
  <c r="H33" i="9"/>
  <c r="G33" i="9"/>
  <c r="E33" i="9" s="1"/>
  <c r="B33" i="9" s="1"/>
  <c r="F33" i="9"/>
  <c r="H32" i="9"/>
  <c r="G32" i="9"/>
  <c r="E32" i="9" s="1"/>
  <c r="F32" i="9"/>
  <c r="H31" i="9"/>
  <c r="G31" i="9"/>
  <c r="F31" i="9"/>
  <c r="H30" i="9"/>
  <c r="E30" i="9" s="1"/>
  <c r="B30" i="9" s="1"/>
  <c r="G30" i="9"/>
  <c r="F30" i="9"/>
  <c r="H29" i="9"/>
  <c r="E29" i="9" s="1"/>
  <c r="B29" i="9" s="1"/>
  <c r="G29" i="9"/>
  <c r="F29" i="9"/>
  <c r="H28" i="9"/>
  <c r="G28" i="9"/>
  <c r="F28" i="9"/>
  <c r="H27" i="9"/>
  <c r="G27" i="9"/>
  <c r="F27" i="9"/>
  <c r="H26" i="9"/>
  <c r="G26" i="9"/>
  <c r="F26" i="9"/>
  <c r="H25" i="9"/>
  <c r="G25" i="9"/>
  <c r="F25" i="9"/>
  <c r="E25" i="9"/>
  <c r="B25" i="9" s="1"/>
  <c r="H24" i="9"/>
  <c r="G24" i="9"/>
  <c r="E24" i="9" s="1"/>
  <c r="F24" i="9"/>
  <c r="H23" i="9"/>
  <c r="G23" i="9"/>
  <c r="F23" i="9"/>
  <c r="H22" i="9"/>
  <c r="G22" i="9"/>
  <c r="F22" i="9"/>
  <c r="H21" i="9"/>
  <c r="G21" i="9"/>
  <c r="F21" i="9"/>
  <c r="E21" i="9"/>
  <c r="B21" i="9" s="1"/>
  <c r="F20" i="9"/>
  <c r="F4" i="9"/>
  <c r="O3" i="9"/>
  <c r="G274" i="9" s="1"/>
  <c r="E274" i="9" s="1"/>
  <c r="B274" i="9" s="1"/>
  <c r="I3" i="9"/>
  <c r="H3" i="9"/>
  <c r="G3" i="9"/>
  <c r="D101" i="8"/>
  <c r="I36" i="3" s="1"/>
  <c r="D95" i="8"/>
  <c r="D90" i="8"/>
  <c r="D85" i="8"/>
  <c r="D80" i="8"/>
  <c r="D75" i="8"/>
  <c r="D70" i="8"/>
  <c r="D65" i="8"/>
  <c r="D60" i="8"/>
  <c r="C1535" i="1" s="1"/>
  <c r="D55" i="8"/>
  <c r="D50" i="8"/>
  <c r="D44" i="8"/>
  <c r="C1519" i="1" s="1"/>
  <c r="D36" i="8"/>
  <c r="D26" i="8"/>
  <c r="D24" i="8" s="1"/>
  <c r="D18" i="8"/>
  <c r="D8" i="8"/>
  <c r="C1483" i="1" s="1"/>
  <c r="E44" i="7"/>
  <c r="I32" i="3" s="1"/>
  <c r="D44" i="7"/>
  <c r="E39" i="7"/>
  <c r="D39" i="7"/>
  <c r="E38" i="7"/>
  <c r="D1469" i="1" s="1"/>
  <c r="D38" i="7"/>
  <c r="E30" i="7"/>
  <c r="D1461" i="1" s="1"/>
  <c r="G1461" i="1" s="1"/>
  <c r="D30" i="7"/>
  <c r="E23" i="7"/>
  <c r="D23" i="7"/>
  <c r="D22" i="7"/>
  <c r="E14" i="7"/>
  <c r="D14" i="7"/>
  <c r="E7" i="7"/>
  <c r="D7" i="7"/>
  <c r="D6" i="7" s="1"/>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246" i="5"/>
  <c r="F246" i="5" s="1"/>
  <c r="F244" i="5"/>
  <c r="F243" i="5"/>
  <c r="E242" i="5"/>
  <c r="D242" i="5"/>
  <c r="F241" i="5"/>
  <c r="F240" i="5"/>
  <c r="E239" i="5"/>
  <c r="E238" i="5" s="1"/>
  <c r="D239" i="5"/>
  <c r="F239" i="5" s="1"/>
  <c r="F236" i="5"/>
  <c r="F235" i="5"/>
  <c r="E234" i="5"/>
  <c r="D1211" i="1" s="1"/>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154" i="1"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1041" i="1" s="1"/>
  <c r="D63" i="5"/>
  <c r="F62" i="5"/>
  <c r="F61" i="5"/>
  <c r="F60" i="5"/>
  <c r="F59" i="5"/>
  <c r="F58" i="5"/>
  <c r="F57" i="5"/>
  <c r="E56" i="5"/>
  <c r="D1034" i="1" s="1"/>
  <c r="D56" i="5"/>
  <c r="C1034" i="1" s="1"/>
  <c r="F55" i="5"/>
  <c r="F54" i="5"/>
  <c r="F53" i="5"/>
  <c r="E52" i="5"/>
  <c r="D1030" i="1" s="1"/>
  <c r="D52" i="5"/>
  <c r="C1030" i="1" s="1"/>
  <c r="F51" i="5"/>
  <c r="F50" i="5"/>
  <c r="F49" i="5"/>
  <c r="F48" i="5"/>
  <c r="F47" i="5"/>
  <c r="F46" i="5"/>
  <c r="E45" i="5"/>
  <c r="D1023" i="1" s="1"/>
  <c r="D45" i="5"/>
  <c r="F44" i="5"/>
  <c r="F43" i="5"/>
  <c r="F42" i="5"/>
  <c r="F41" i="5"/>
  <c r="E41" i="5"/>
  <c r="D41" i="5"/>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09"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F418" i="4" s="1"/>
  <c r="E417" i="4"/>
  <c r="D412" i="1" s="1"/>
  <c r="D417" i="4"/>
  <c r="E416" i="4"/>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C386" i="1"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C364" i="1" s="1"/>
  <c r="F368" i="4"/>
  <c r="F367" i="4"/>
  <c r="F366" i="4"/>
  <c r="F365" i="4"/>
  <c r="E364" i="4"/>
  <c r="D359" i="1" s="1"/>
  <c r="D364" i="4"/>
  <c r="C359" i="1" s="1"/>
  <c r="F362" i="4"/>
  <c r="F361" i="4"/>
  <c r="F360" i="4"/>
  <c r="F359" i="4"/>
  <c r="F358" i="4"/>
  <c r="F357" i="4"/>
  <c r="E356" i="4"/>
  <c r="D351" i="1" s="1"/>
  <c r="D356" i="4"/>
  <c r="F356" i="4" s="1"/>
  <c r="F355" i="4"/>
  <c r="F354" i="4"/>
  <c r="F353" i="4"/>
  <c r="F352" i="4"/>
  <c r="E352" i="4"/>
  <c r="E351" i="4" s="1"/>
  <c r="D346" i="1"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6" i="4"/>
  <c r="F315" i="4"/>
  <c r="F314" i="4"/>
  <c r="F313" i="4"/>
  <c r="E312" i="4"/>
  <c r="E311" i="4" s="1"/>
  <c r="D306" i="1"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4" i="1" s="1"/>
  <c r="D288" i="4"/>
  <c r="F288" i="4" s="1"/>
  <c r="E287" i="4"/>
  <c r="D287" i="4"/>
  <c r="F287" i="4" s="1"/>
  <c r="F286" i="4"/>
  <c r="F285" i="4"/>
  <c r="F284" i="4"/>
  <c r="F283" i="4"/>
  <c r="F282" i="4"/>
  <c r="F281" i="4"/>
  <c r="F280" i="4"/>
  <c r="F279" i="4"/>
  <c r="E279" i="4"/>
  <c r="D275" i="1" s="1"/>
  <c r="D279" i="4"/>
  <c r="F278" i="4"/>
  <c r="F277" i="4"/>
  <c r="F276" i="4"/>
  <c r="F275" i="4"/>
  <c r="F274" i="4"/>
  <c r="E273" i="4"/>
  <c r="E263" i="4" s="1"/>
  <c r="D259" i="1" s="1"/>
  <c r="D273" i="4"/>
  <c r="F272" i="4"/>
  <c r="F271" i="4"/>
  <c r="F270" i="4"/>
  <c r="F269" i="4"/>
  <c r="E268" i="4"/>
  <c r="D268" i="4"/>
  <c r="F268" i="4" s="1"/>
  <c r="F267" i="4"/>
  <c r="F266" i="4"/>
  <c r="F265" i="4"/>
  <c r="F264" i="4"/>
  <c r="E264" i="4"/>
  <c r="D264" i="4"/>
  <c r="F262" i="4"/>
  <c r="F261" i="4"/>
  <c r="F260" i="4"/>
  <c r="E259" i="4"/>
  <c r="D255" i="1" s="1"/>
  <c r="H255"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9" i="4" s="1"/>
  <c r="F168" i="4"/>
  <c r="F167" i="4"/>
  <c r="F166" i="4"/>
  <c r="F165" i="4"/>
  <c r="E164" i="4"/>
  <c r="D160" i="1" s="1"/>
  <c r="D164" i="4"/>
  <c r="C160" i="1"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35" i="1" s="1"/>
  <c r="D140" i="4"/>
  <c r="D139" i="4"/>
  <c r="F138" i="4"/>
  <c r="F137" i="4"/>
  <c r="F136" i="4"/>
  <c r="F135" i="4"/>
  <c r="E134" i="4"/>
  <c r="D130" i="1" s="1"/>
  <c r="D134" i="4"/>
  <c r="D133" i="4" s="1"/>
  <c r="E133" i="4"/>
  <c r="D129" i="1" s="1"/>
  <c r="F132" i="4"/>
  <c r="F131" i="4"/>
  <c r="F130" i="4"/>
  <c r="F129" i="4"/>
  <c r="E128" i="4"/>
  <c r="D128" i="4"/>
  <c r="C124" i="1" s="1"/>
  <c r="F127" i="4"/>
  <c r="F126" i="4"/>
  <c r="E125" i="4"/>
  <c r="E124" i="4" s="1"/>
  <c r="D120" i="1" s="1"/>
  <c r="D125" i="4"/>
  <c r="C121" i="1" s="1"/>
  <c r="F123" i="4"/>
  <c r="F122" i="4"/>
  <c r="F121" i="4"/>
  <c r="F120" i="4"/>
  <c r="E120" i="4"/>
  <c r="D120" i="4"/>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C79" i="1" s="1"/>
  <c r="F81" i="4"/>
  <c r="F80" i="4"/>
  <c r="F79" i="4"/>
  <c r="F78" i="4"/>
  <c r="F77" i="4"/>
  <c r="E77" i="4"/>
  <c r="D77" i="4"/>
  <c r="F76" i="4"/>
  <c r="F75" i="4"/>
  <c r="E74" i="4"/>
  <c r="D74" i="4"/>
  <c r="F74" i="4" s="1"/>
  <c r="F73" i="4"/>
  <c r="F72" i="4"/>
  <c r="E71" i="4"/>
  <c r="D67" i="1" s="1"/>
  <c r="D71" i="4"/>
  <c r="F71" i="4" s="1"/>
  <c r="F70" i="4"/>
  <c r="F69" i="4"/>
  <c r="E68" i="4"/>
  <c r="D64" i="1" s="1"/>
  <c r="D68" i="4"/>
  <c r="F67" i="4"/>
  <c r="F66" i="4"/>
  <c r="F65" i="4"/>
  <c r="E65" i="4"/>
  <c r="D65" i="4"/>
  <c r="F64" i="4"/>
  <c r="F63" i="4"/>
  <c r="E62" i="4"/>
  <c r="D58" i="1" s="1"/>
  <c r="D62" i="4"/>
  <c r="F61" i="4"/>
  <c r="F60" i="4"/>
  <c r="E59" i="4"/>
  <c r="D59" i="4"/>
  <c r="F59" i="4" s="1"/>
  <c r="F58" i="4"/>
  <c r="F57" i="4"/>
  <c r="F56" i="4"/>
  <c r="F55" i="4"/>
  <c r="E54" i="4"/>
  <c r="D54" i="4"/>
  <c r="F54" i="4" s="1"/>
  <c r="F53" i="4"/>
  <c r="F52" i="4"/>
  <c r="E51" i="4"/>
  <c r="D47" i="1" s="1"/>
  <c r="H47"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G1577" i="1"/>
  <c r="C1577" i="1"/>
  <c r="G1575" i="1"/>
  <c r="C1575" i="1"/>
  <c r="H1575" i="1" s="1"/>
  <c r="H1574" i="1"/>
  <c r="C1574" i="1"/>
  <c r="G1574" i="1" s="1"/>
  <c r="H1573" i="1"/>
  <c r="G1573" i="1"/>
  <c r="C1573" i="1"/>
  <c r="G1572" i="1"/>
  <c r="C1572" i="1"/>
  <c r="H1572" i="1" s="1"/>
  <c r="G1571" i="1"/>
  <c r="C1571" i="1"/>
  <c r="H1571" i="1" s="1"/>
  <c r="H1570" i="1"/>
  <c r="G1570" i="1"/>
  <c r="C1570" i="1"/>
  <c r="G1569" i="1"/>
  <c r="C1569" i="1"/>
  <c r="H1569" i="1" s="1"/>
  <c r="C1568" i="1"/>
  <c r="C1567" i="1"/>
  <c r="H1567" i="1" s="1"/>
  <c r="H1566" i="1"/>
  <c r="G1566" i="1"/>
  <c r="C1566" i="1"/>
  <c r="C1565" i="1"/>
  <c r="H1565" i="1" s="1"/>
  <c r="C1564" i="1"/>
  <c r="H1563" i="1"/>
  <c r="G1563" i="1"/>
  <c r="C1563" i="1"/>
  <c r="H1562" i="1"/>
  <c r="G1562" i="1"/>
  <c r="C1562" i="1"/>
  <c r="C1561" i="1"/>
  <c r="H1561" i="1" s="1"/>
  <c r="C1560" i="1"/>
  <c r="H1559" i="1"/>
  <c r="G1559" i="1"/>
  <c r="C1559" i="1"/>
  <c r="H1558" i="1"/>
  <c r="G1558" i="1"/>
  <c r="C1558" i="1"/>
  <c r="C1557" i="1"/>
  <c r="C1556" i="1"/>
  <c r="H1555" i="1"/>
  <c r="G1555" i="1"/>
  <c r="C1555" i="1"/>
  <c r="H1554" i="1"/>
  <c r="G1554" i="1"/>
  <c r="C1554" i="1"/>
  <c r="G1553" i="1"/>
  <c r="C1553" i="1"/>
  <c r="H1553" i="1" s="1"/>
  <c r="C1552" i="1"/>
  <c r="H1551" i="1"/>
  <c r="G1551" i="1"/>
  <c r="C1551" i="1"/>
  <c r="H1550" i="1"/>
  <c r="G1550" i="1"/>
  <c r="C1550" i="1"/>
  <c r="G1549" i="1"/>
  <c r="C1549" i="1"/>
  <c r="H1549" i="1" s="1"/>
  <c r="C1548" i="1"/>
  <c r="H1547" i="1"/>
  <c r="G1547" i="1"/>
  <c r="C1547" i="1"/>
  <c r="H1546" i="1"/>
  <c r="G1546" i="1"/>
  <c r="C1546" i="1"/>
  <c r="G1545" i="1"/>
  <c r="C1545" i="1"/>
  <c r="H1545" i="1" s="1"/>
  <c r="C1544" i="1"/>
  <c r="H1543" i="1"/>
  <c r="G1543" i="1"/>
  <c r="C1543" i="1"/>
  <c r="H1542" i="1"/>
  <c r="G1542" i="1"/>
  <c r="C1542" i="1"/>
  <c r="C1541" i="1"/>
  <c r="C1540" i="1"/>
  <c r="H1539" i="1"/>
  <c r="G1539" i="1"/>
  <c r="C1539" i="1"/>
  <c r="H1538" i="1"/>
  <c r="G1538" i="1"/>
  <c r="C1538" i="1"/>
  <c r="C1537" i="1"/>
  <c r="H1537" i="1" s="1"/>
  <c r="C1536" i="1"/>
  <c r="C1534" i="1"/>
  <c r="H1534" i="1" s="1"/>
  <c r="G1533" i="1"/>
  <c r="C1533" i="1"/>
  <c r="H1533" i="1" s="1"/>
  <c r="C1532" i="1"/>
  <c r="C1531" i="1"/>
  <c r="H1531" i="1" s="1"/>
  <c r="C1530" i="1"/>
  <c r="H1530" i="1" s="1"/>
  <c r="G1529" i="1"/>
  <c r="C1529" i="1"/>
  <c r="H1529" i="1" s="1"/>
  <c r="C1528" i="1"/>
  <c r="H1527" i="1"/>
  <c r="G1527" i="1"/>
  <c r="C1527" i="1"/>
  <c r="H1526" i="1"/>
  <c r="C1526" i="1"/>
  <c r="G1526" i="1" s="1"/>
  <c r="C1525" i="1"/>
  <c r="H1523" i="1"/>
  <c r="G1523" i="1"/>
  <c r="C1523" i="1"/>
  <c r="H1522" i="1"/>
  <c r="G1522" i="1"/>
  <c r="C1522" i="1"/>
  <c r="C1521" i="1"/>
  <c r="H1521" i="1" s="1"/>
  <c r="C1520" i="1"/>
  <c r="C1516" i="1"/>
  <c r="H1515" i="1"/>
  <c r="G1515" i="1"/>
  <c r="C1515" i="1"/>
  <c r="H1514" i="1"/>
  <c r="G1514" i="1"/>
  <c r="C1514" i="1"/>
  <c r="G1513" i="1"/>
  <c r="C1513" i="1"/>
  <c r="H1513" i="1" s="1"/>
  <c r="C1512" i="1"/>
  <c r="H1511" i="1"/>
  <c r="G1511" i="1"/>
  <c r="C1511" i="1"/>
  <c r="H1510" i="1"/>
  <c r="C1510" i="1"/>
  <c r="G1510" i="1" s="1"/>
  <c r="C1509" i="1"/>
  <c r="H1509" i="1" s="1"/>
  <c r="C1508" i="1"/>
  <c r="C1507" i="1"/>
  <c r="G1507" i="1" s="1"/>
  <c r="H1506" i="1"/>
  <c r="G1506" i="1"/>
  <c r="C1506" i="1"/>
  <c r="C1505" i="1"/>
  <c r="C1504" i="1"/>
  <c r="C1503" i="1"/>
  <c r="H1503" i="1" s="1"/>
  <c r="H1502" i="1"/>
  <c r="G1502" i="1"/>
  <c r="C1502" i="1"/>
  <c r="C1500" i="1"/>
  <c r="C1499" i="1"/>
  <c r="H1499" i="1" s="1"/>
  <c r="H1498" i="1"/>
  <c r="G1498" i="1"/>
  <c r="C1498" i="1"/>
  <c r="G1497" i="1"/>
  <c r="C1497" i="1"/>
  <c r="H1497" i="1" s="1"/>
  <c r="C1496" i="1"/>
  <c r="H1495" i="1"/>
  <c r="G1495" i="1"/>
  <c r="C1495" i="1"/>
  <c r="H1494" i="1"/>
  <c r="G1494" i="1"/>
  <c r="C1494" i="1"/>
  <c r="C1492" i="1"/>
  <c r="H1491" i="1"/>
  <c r="C1491" i="1"/>
  <c r="G1491" i="1" s="1"/>
  <c r="C1490" i="1"/>
  <c r="H1490" i="1" s="1"/>
  <c r="C1489" i="1"/>
  <c r="C1488" i="1"/>
  <c r="H1487" i="1"/>
  <c r="G1487" i="1"/>
  <c r="C1487" i="1"/>
  <c r="H1486" i="1"/>
  <c r="G1486" i="1"/>
  <c r="C1486" i="1"/>
  <c r="G1485" i="1"/>
  <c r="C1485" i="1"/>
  <c r="H1485" i="1" s="1"/>
  <c r="C1484" i="1"/>
  <c r="C1482" i="1"/>
  <c r="H1482" i="1" s="1"/>
  <c r="C1480" i="1"/>
  <c r="J1479" i="1"/>
  <c r="G1479" i="1"/>
  <c r="D1479" i="1"/>
  <c r="C1479" i="1"/>
  <c r="H1478" i="1"/>
  <c r="D1478" i="1"/>
  <c r="C1478" i="1"/>
  <c r="J1477" i="1"/>
  <c r="G1477" i="1"/>
  <c r="D1477" i="1"/>
  <c r="C1477" i="1"/>
  <c r="D1476" i="1"/>
  <c r="H1476" i="1" s="1"/>
  <c r="C1476" i="1"/>
  <c r="C1475" i="1"/>
  <c r="D1474" i="1"/>
  <c r="J1474" i="1" s="1"/>
  <c r="C1474" i="1"/>
  <c r="H1473" i="1"/>
  <c r="D1473" i="1"/>
  <c r="C1473" i="1"/>
  <c r="G1472" i="1"/>
  <c r="D1472" i="1"/>
  <c r="J1472" i="1" s="1"/>
  <c r="C1472" i="1"/>
  <c r="H1471" i="1"/>
  <c r="D1471" i="1"/>
  <c r="C1471" i="1"/>
  <c r="D1470" i="1"/>
  <c r="C1470" i="1"/>
  <c r="C1469" i="1"/>
  <c r="J1468" i="1"/>
  <c r="G1468" i="1"/>
  <c r="D1468" i="1"/>
  <c r="C1468" i="1"/>
  <c r="H1468" i="1" s="1"/>
  <c r="D1467" i="1"/>
  <c r="C1467" i="1"/>
  <c r="J1466" i="1"/>
  <c r="G1466" i="1"/>
  <c r="D1466" i="1"/>
  <c r="C1466" i="1"/>
  <c r="H1466" i="1" s="1"/>
  <c r="D1465" i="1"/>
  <c r="C1465" i="1"/>
  <c r="J1464" i="1"/>
  <c r="G1464" i="1"/>
  <c r="D1464" i="1"/>
  <c r="C1464" i="1"/>
  <c r="H1464" i="1" s="1"/>
  <c r="D1463" i="1"/>
  <c r="C1463" i="1"/>
  <c r="J1462" i="1"/>
  <c r="G1462" i="1"/>
  <c r="D1462" i="1"/>
  <c r="C1462" i="1"/>
  <c r="H1462" i="1" s="1"/>
  <c r="C1461" i="1"/>
  <c r="H1460" i="1"/>
  <c r="D1460" i="1"/>
  <c r="C1460" i="1"/>
  <c r="J1459" i="1"/>
  <c r="G1459" i="1"/>
  <c r="D1459" i="1"/>
  <c r="C1459" i="1"/>
  <c r="H1458" i="1"/>
  <c r="D1458" i="1"/>
  <c r="C1458" i="1"/>
  <c r="J1457" i="1"/>
  <c r="G1457" i="1"/>
  <c r="D1457" i="1"/>
  <c r="C1457" i="1"/>
  <c r="D1456" i="1"/>
  <c r="C1456" i="1"/>
  <c r="H1456" i="1" s="1"/>
  <c r="J1455" i="1"/>
  <c r="G1455" i="1"/>
  <c r="D1455" i="1"/>
  <c r="C1455" i="1"/>
  <c r="C1454" i="1"/>
  <c r="D1452" i="1"/>
  <c r="C1452" i="1"/>
  <c r="J1451" i="1"/>
  <c r="G1451" i="1"/>
  <c r="D1451" i="1"/>
  <c r="C1451" i="1"/>
  <c r="H1451" i="1" s="1"/>
  <c r="D1450" i="1"/>
  <c r="C1450" i="1"/>
  <c r="J1449" i="1"/>
  <c r="G1449" i="1"/>
  <c r="D1449" i="1"/>
  <c r="C1449" i="1"/>
  <c r="H1449" i="1" s="1"/>
  <c r="D1448" i="1"/>
  <c r="C1448" i="1"/>
  <c r="J1447" i="1"/>
  <c r="G1447" i="1"/>
  <c r="D1447" i="1"/>
  <c r="C1447" i="1"/>
  <c r="H1447" i="1" s="1"/>
  <c r="D1446" i="1"/>
  <c r="C1446" i="1"/>
  <c r="D1445" i="1"/>
  <c r="C1445" i="1"/>
  <c r="J1445" i="1" s="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H1406" i="1"/>
  <c r="D1406" i="1"/>
  <c r="C1406" i="1"/>
  <c r="H1405" i="1"/>
  <c r="D1405" i="1"/>
  <c r="C1405" i="1"/>
  <c r="D1404" i="1"/>
  <c r="C1404" i="1"/>
  <c r="D1403" i="1"/>
  <c r="C1403" i="1"/>
  <c r="H1402" i="1"/>
  <c r="D1402" i="1"/>
  <c r="C1402" i="1"/>
  <c r="D1401" i="1"/>
  <c r="H1401" i="1" s="1"/>
  <c r="C1401" i="1"/>
  <c r="D1400" i="1"/>
  <c r="C1400" i="1"/>
  <c r="D1399" i="1"/>
  <c r="C1399" i="1"/>
  <c r="H1398" i="1"/>
  <c r="D1398" i="1"/>
  <c r="C1398" i="1"/>
  <c r="H1397"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H1266" i="1" s="1"/>
  <c r="C1266" i="1"/>
  <c r="D1265" i="1"/>
  <c r="G1265" i="1" s="1"/>
  <c r="C1265" i="1"/>
  <c r="D1264" i="1"/>
  <c r="C1264" i="1"/>
  <c r="G1264" i="1" s="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H1243" i="1"/>
  <c r="D1243" i="1"/>
  <c r="G1243" i="1" s="1"/>
  <c r="C1243" i="1"/>
  <c r="D1242" i="1"/>
  <c r="H1242" i="1" s="1"/>
  <c r="C1242" i="1"/>
  <c r="D1241" i="1"/>
  <c r="C1241" i="1"/>
  <c r="H1241" i="1" s="1"/>
  <c r="D1240" i="1"/>
  <c r="H1240" i="1" s="1"/>
  <c r="C1240" i="1"/>
  <c r="H1239" i="1"/>
  <c r="G1239" i="1"/>
  <c r="D1239" i="1"/>
  <c r="C1239" i="1"/>
  <c r="H1238" i="1"/>
  <c r="G1238" i="1"/>
  <c r="D1238" i="1"/>
  <c r="C1238" i="1"/>
  <c r="D1237" i="1"/>
  <c r="C1237" i="1"/>
  <c r="G1237" i="1" s="1"/>
  <c r="H1234" i="1"/>
  <c r="G1234" i="1"/>
  <c r="D1234" i="1"/>
  <c r="C1234" i="1"/>
  <c r="D1233" i="1"/>
  <c r="G1233" i="1" s="1"/>
  <c r="C1233" i="1"/>
  <c r="H1233" i="1" s="1"/>
  <c r="D1232" i="1"/>
  <c r="G1232" i="1" s="1"/>
  <c r="C1232" i="1"/>
  <c r="H1232" i="1" s="1"/>
  <c r="D1231" i="1"/>
  <c r="H1231" i="1" s="1"/>
  <c r="C1231" i="1"/>
  <c r="H1230" i="1"/>
  <c r="G1230" i="1"/>
  <c r="D1230" i="1"/>
  <c r="C1230" i="1"/>
  <c r="D1229" i="1"/>
  <c r="H1229" i="1" s="1"/>
  <c r="C1229" i="1"/>
  <c r="G1229" i="1" s="1"/>
  <c r="D1228" i="1"/>
  <c r="C1228" i="1"/>
  <c r="H1228" i="1" s="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D1218" i="1"/>
  <c r="C1218" i="1"/>
  <c r="H1217" i="1"/>
  <c r="G1217" i="1"/>
  <c r="D1217" i="1"/>
  <c r="C1217" i="1"/>
  <c r="D1216" i="1"/>
  <c r="C1216" i="1"/>
  <c r="H1216" i="1" s="1"/>
  <c r="D1215" i="1"/>
  <c r="H1213" i="1"/>
  <c r="G1213" i="1"/>
  <c r="D1213" i="1"/>
  <c r="C1213" i="1"/>
  <c r="D1212" i="1"/>
  <c r="H1212" i="1" s="1"/>
  <c r="C1212"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G1166" i="1" s="1"/>
  <c r="C1166" i="1"/>
  <c r="D1165" i="1"/>
  <c r="H1165" i="1" s="1"/>
  <c r="C1165" i="1"/>
  <c r="D1164" i="1"/>
  <c r="H1164" i="1" s="1"/>
  <c r="C1164" i="1"/>
  <c r="D1163" i="1"/>
  <c r="H1163" i="1" s="1"/>
  <c r="C1163" i="1"/>
  <c r="H1162" i="1"/>
  <c r="G1162" i="1"/>
  <c r="D1162" i="1"/>
  <c r="C1162" i="1"/>
  <c r="H1161" i="1"/>
  <c r="G1161" i="1"/>
  <c r="D1161" i="1"/>
  <c r="C1161" i="1"/>
  <c r="D1160" i="1"/>
  <c r="G1160" i="1" s="1"/>
  <c r="C1160" i="1"/>
  <c r="H1159" i="1"/>
  <c r="G1159" i="1"/>
  <c r="D1159" i="1"/>
  <c r="C1159" i="1"/>
  <c r="H1158" i="1"/>
  <c r="G1158" i="1"/>
  <c r="D1158" i="1"/>
  <c r="C1158" i="1"/>
  <c r="D1156" i="1"/>
  <c r="C1156" i="1"/>
  <c r="D1155" i="1"/>
  <c r="C1155" i="1"/>
  <c r="H1155" i="1" s="1"/>
  <c r="H1151" i="1"/>
  <c r="G1151" i="1"/>
  <c r="D1151" i="1"/>
  <c r="C1151" i="1"/>
  <c r="H1150" i="1"/>
  <c r="G1150" i="1"/>
  <c r="D1150" i="1"/>
  <c r="C1150" i="1"/>
  <c r="D1149" i="1"/>
  <c r="C1149" i="1"/>
  <c r="H1149" i="1" s="1"/>
  <c r="D1148" i="1"/>
  <c r="C1148" i="1"/>
  <c r="H1147" i="1"/>
  <c r="G1147" i="1"/>
  <c r="D1147" i="1"/>
  <c r="C1147" i="1"/>
  <c r="H1146" i="1"/>
  <c r="G1146" i="1"/>
  <c r="D1146" i="1"/>
  <c r="C1146" i="1"/>
  <c r="H1145" i="1"/>
  <c r="G1145" i="1"/>
  <c r="D1145" i="1"/>
  <c r="C1145" i="1"/>
  <c r="D1144" i="1"/>
  <c r="C1144" i="1"/>
  <c r="H1144" i="1" s="1"/>
  <c r="H1143" i="1"/>
  <c r="G1143" i="1"/>
  <c r="D1143" i="1"/>
  <c r="C1143" i="1"/>
  <c r="D1142" i="1"/>
  <c r="C1142" i="1"/>
  <c r="H1142" i="1" s="1"/>
  <c r="D1141" i="1"/>
  <c r="C1141" i="1"/>
  <c r="H1141" i="1" s="1"/>
  <c r="H1140" i="1"/>
  <c r="G1140" i="1"/>
  <c r="D1140" i="1"/>
  <c r="C1140" i="1"/>
  <c r="H1139" i="1"/>
  <c r="G1139" i="1"/>
  <c r="D1139" i="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D1131" i="1"/>
  <c r="H1131" i="1" s="1"/>
  <c r="C1131" i="1"/>
  <c r="H1130" i="1"/>
  <c r="G1130" i="1"/>
  <c r="D1130" i="1"/>
  <c r="C1130" i="1"/>
  <c r="H1129" i="1"/>
  <c r="G1129" i="1"/>
  <c r="D1129" i="1"/>
  <c r="C1129" i="1"/>
  <c r="D1128" i="1"/>
  <c r="C1128"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D1063" i="1"/>
  <c r="C1063" i="1"/>
  <c r="H1063" i="1" s="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D1054" i="1"/>
  <c r="H1054" i="1" s="1"/>
  <c r="C1054" i="1"/>
  <c r="H1053" i="1"/>
  <c r="G1053" i="1"/>
  <c r="D1053" i="1"/>
  <c r="C1053" i="1"/>
  <c r="H1052" i="1"/>
  <c r="G1052" i="1"/>
  <c r="D1052" i="1"/>
  <c r="C1052" i="1"/>
  <c r="D1051" i="1"/>
  <c r="H1051" i="1" s="1"/>
  <c r="C1051" i="1"/>
  <c r="H1050" i="1"/>
  <c r="D1050" i="1"/>
  <c r="C1050" i="1"/>
  <c r="G1050" i="1" s="1"/>
  <c r="D1049" i="1"/>
  <c r="H1049" i="1" s="1"/>
  <c r="C1049" i="1"/>
  <c r="H1045" i="1"/>
  <c r="G1045" i="1"/>
  <c r="D1045" i="1"/>
  <c r="C1045" i="1"/>
  <c r="H1044" i="1"/>
  <c r="G1044" i="1"/>
  <c r="D1044" i="1"/>
  <c r="C1044" i="1"/>
  <c r="D1043" i="1"/>
  <c r="C1043" i="1"/>
  <c r="H1043" i="1" s="1"/>
  <c r="H1042" i="1"/>
  <c r="G1042" i="1"/>
  <c r="D1042" i="1"/>
  <c r="C1042" i="1"/>
  <c r="H1040" i="1"/>
  <c r="D1040" i="1"/>
  <c r="C1040" i="1"/>
  <c r="G1040" i="1" s="1"/>
  <c r="H1039" i="1"/>
  <c r="D1039" i="1"/>
  <c r="G1039" i="1" s="1"/>
  <c r="C1039" i="1"/>
  <c r="H1038" i="1"/>
  <c r="G1038" i="1"/>
  <c r="D1038" i="1"/>
  <c r="C1038" i="1"/>
  <c r="H1037" i="1"/>
  <c r="G1037" i="1"/>
  <c r="D1037" i="1"/>
  <c r="C1037" i="1"/>
  <c r="H1036" i="1"/>
  <c r="G1036" i="1"/>
  <c r="D1036" i="1"/>
  <c r="C1036" i="1"/>
  <c r="D1035" i="1"/>
  <c r="C1035" i="1"/>
  <c r="H1035" i="1" s="1"/>
  <c r="D1033" i="1"/>
  <c r="H1033" i="1" s="1"/>
  <c r="C1033" i="1"/>
  <c r="H1032" i="1"/>
  <c r="D1032" i="1"/>
  <c r="C1032" i="1"/>
  <c r="G1032" i="1" s="1"/>
  <c r="H1031" i="1"/>
  <c r="G1031" i="1"/>
  <c r="D1031" i="1"/>
  <c r="C1031" i="1"/>
  <c r="H1029" i="1"/>
  <c r="G1029" i="1"/>
  <c r="D1029" i="1"/>
  <c r="C1029" i="1"/>
  <c r="H1028" i="1"/>
  <c r="D1028" i="1"/>
  <c r="G1028" i="1" s="1"/>
  <c r="C1028" i="1"/>
  <c r="H1027" i="1"/>
  <c r="G1027" i="1"/>
  <c r="D1027" i="1"/>
  <c r="C1027" i="1"/>
  <c r="H1026" i="1"/>
  <c r="G1026" i="1"/>
  <c r="D1026" i="1"/>
  <c r="C1026" i="1"/>
  <c r="D1025" i="1"/>
  <c r="C1025" i="1"/>
  <c r="H1025" i="1" s="1"/>
  <c r="H1024" i="1"/>
  <c r="G1024" i="1"/>
  <c r="D1024" i="1"/>
  <c r="C1024" i="1"/>
  <c r="H1022" i="1"/>
  <c r="G1022" i="1"/>
  <c r="D1022" i="1"/>
  <c r="C1022" i="1"/>
  <c r="H1021" i="1"/>
  <c r="G1021" i="1"/>
  <c r="D1021" i="1"/>
  <c r="C1021" i="1"/>
  <c r="H1020" i="1"/>
  <c r="G1020" i="1"/>
  <c r="D1020" i="1"/>
  <c r="C1020" i="1"/>
  <c r="H1019" i="1"/>
  <c r="G1019" i="1"/>
  <c r="D1019" i="1"/>
  <c r="C1019" i="1"/>
  <c r="D1018" i="1"/>
  <c r="H1018" i="1" s="1"/>
  <c r="C1018" i="1"/>
  <c r="G1018" i="1" s="1"/>
  <c r="H1017" i="1"/>
  <c r="G1017" i="1"/>
  <c r="D1017" i="1"/>
  <c r="C1017" i="1"/>
  <c r="H1016" i="1"/>
  <c r="G1016" i="1"/>
  <c r="D1016" i="1"/>
  <c r="C1016" i="1"/>
  <c r="D1015" i="1"/>
  <c r="H1015" i="1" s="1"/>
  <c r="C1015" i="1"/>
  <c r="G1015" i="1" s="1"/>
  <c r="D1014" i="1"/>
  <c r="H1014" i="1" s="1"/>
  <c r="C1014" i="1"/>
  <c r="H1012" i="1"/>
  <c r="G1012" i="1"/>
  <c r="D1012" i="1"/>
  <c r="C1012" i="1"/>
  <c r="H1011" i="1"/>
  <c r="G1011" i="1"/>
  <c r="D1011" i="1"/>
  <c r="C1011" i="1"/>
  <c r="H1010" i="1"/>
  <c r="G1010" i="1"/>
  <c r="D1010" i="1"/>
  <c r="C1010" i="1"/>
  <c r="H1009" i="1"/>
  <c r="G1009" i="1"/>
  <c r="D1009" i="1"/>
  <c r="C1009" i="1"/>
  <c r="H1008" i="1"/>
  <c r="G1008" i="1"/>
  <c r="D1008" i="1"/>
  <c r="C1008" i="1"/>
  <c r="D1007" i="1"/>
  <c r="D1006" i="1"/>
  <c r="H1006" i="1" s="1"/>
  <c r="C1006" i="1"/>
  <c r="H1005" i="1"/>
  <c r="G1005" i="1"/>
  <c r="D1005" i="1"/>
  <c r="C1005" i="1"/>
  <c r="H1004" i="1"/>
  <c r="D1004" i="1"/>
  <c r="G1004" i="1" s="1"/>
  <c r="C1004" i="1"/>
  <c r="H1003" i="1"/>
  <c r="G1003" i="1"/>
  <c r="D1003" i="1"/>
  <c r="C1003" i="1"/>
  <c r="D1002" i="1"/>
  <c r="H1002" i="1" s="1"/>
  <c r="C1002" i="1"/>
  <c r="H1001" i="1"/>
  <c r="D1001" i="1"/>
  <c r="C1001" i="1"/>
  <c r="D1000" i="1"/>
  <c r="H1000" i="1" s="1"/>
  <c r="C1000" i="1"/>
  <c r="H999" i="1"/>
  <c r="D999" i="1"/>
  <c r="G999" i="1" s="1"/>
  <c r="C999" i="1"/>
  <c r="H998" i="1"/>
  <c r="D998" i="1"/>
  <c r="C998" i="1"/>
  <c r="G998" i="1" s="1"/>
  <c r="D996" i="1"/>
  <c r="C996" i="1"/>
  <c r="H996" i="1" s="1"/>
  <c r="D995" i="1"/>
  <c r="C995" i="1"/>
  <c r="H995" i="1" s="1"/>
  <c r="H994" i="1"/>
  <c r="D994" i="1"/>
  <c r="G994" i="1" s="1"/>
  <c r="C994" i="1"/>
  <c r="D993" i="1"/>
  <c r="H993" i="1" s="1"/>
  <c r="C993" i="1"/>
  <c r="D992" i="1"/>
  <c r="C992" i="1"/>
  <c r="H992" i="1" s="1"/>
  <c r="D989" i="1"/>
  <c r="H989" i="1" s="1"/>
  <c r="C989" i="1"/>
  <c r="G989" i="1" s="1"/>
  <c r="G988" i="1"/>
  <c r="D988" i="1"/>
  <c r="C988" i="1"/>
  <c r="D987" i="1"/>
  <c r="H987" i="1" s="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G718" i="1" s="1"/>
  <c r="H717" i="1"/>
  <c r="G717" i="1"/>
  <c r="D717" i="1"/>
  <c r="C717" i="1"/>
  <c r="D716" i="1"/>
  <c r="H716" i="1" s="1"/>
  <c r="C716" i="1"/>
  <c r="G716" i="1" s="1"/>
  <c r="H715" i="1"/>
  <c r="G715" i="1"/>
  <c r="D715" i="1"/>
  <c r="C715" i="1"/>
  <c r="H714" i="1"/>
  <c r="G714" i="1"/>
  <c r="D714" i="1"/>
  <c r="C714" i="1"/>
  <c r="D713" i="1"/>
  <c r="H713" i="1" s="1"/>
  <c r="C713" i="1"/>
  <c r="H712" i="1"/>
  <c r="G712" i="1"/>
  <c r="D712" i="1"/>
  <c r="C712" i="1"/>
  <c r="D711" i="1"/>
  <c r="H711" i="1" s="1"/>
  <c r="C711" i="1"/>
  <c r="H710" i="1"/>
  <c r="G710" i="1"/>
  <c r="D710" i="1"/>
  <c r="C710" i="1"/>
  <c r="D709" i="1"/>
  <c r="C709" i="1"/>
  <c r="H709" i="1" s="1"/>
  <c r="H708" i="1"/>
  <c r="G708" i="1"/>
  <c r="D708" i="1"/>
  <c r="C708" i="1"/>
  <c r="H707" i="1"/>
  <c r="G707" i="1"/>
  <c r="D707" i="1"/>
  <c r="C707" i="1"/>
  <c r="H706" i="1"/>
  <c r="G706" i="1"/>
  <c r="D706" i="1"/>
  <c r="C706" i="1"/>
  <c r="D705" i="1"/>
  <c r="C705" i="1"/>
  <c r="H705" i="1" s="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G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D644" i="1"/>
  <c r="H644" i="1" s="1"/>
  <c r="C644" i="1"/>
  <c r="H643" i="1"/>
  <c r="D643" i="1"/>
  <c r="G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1" i="1"/>
  <c r="H406" i="1"/>
  <c r="G406" i="1"/>
  <c r="D406" i="1"/>
  <c r="C406" i="1"/>
  <c r="H405" i="1"/>
  <c r="D405" i="1"/>
  <c r="C405" i="1"/>
  <c r="G405" i="1" s="1"/>
  <c r="H404" i="1"/>
  <c r="G404" i="1"/>
  <c r="D404" i="1"/>
  <c r="C404" i="1"/>
  <c r="H401" i="1"/>
  <c r="G401" i="1"/>
  <c r="D401" i="1"/>
  <c r="C401" i="1"/>
  <c r="H400" i="1"/>
  <c r="G400" i="1"/>
  <c r="D400" i="1"/>
  <c r="C400" i="1"/>
  <c r="H399" i="1"/>
  <c r="G399" i="1"/>
  <c r="D399" i="1"/>
  <c r="C399" i="1"/>
  <c r="D398" i="1"/>
  <c r="H398" i="1" s="1"/>
  <c r="C398"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7" i="1"/>
  <c r="G377" i="1"/>
  <c r="D377" i="1"/>
  <c r="C377" i="1"/>
  <c r="H376" i="1"/>
  <c r="G376" i="1"/>
  <c r="D376" i="1"/>
  <c r="C376" i="1"/>
  <c r="H375" i="1"/>
  <c r="G375" i="1"/>
  <c r="D375" i="1"/>
  <c r="C375" i="1"/>
  <c r="D374" i="1"/>
  <c r="H374" i="1" s="1"/>
  <c r="C374" i="1"/>
  <c r="G374" i="1" s="1"/>
  <c r="D373" i="1"/>
  <c r="H373" i="1" s="1"/>
  <c r="C373" i="1"/>
  <c r="G373" i="1" s="1"/>
  <c r="H372" i="1"/>
  <c r="G372" i="1"/>
  <c r="D372" i="1"/>
  <c r="C372" i="1"/>
  <c r="H371" i="1"/>
  <c r="D371" i="1"/>
  <c r="G371" i="1" s="1"/>
  <c r="C371" i="1"/>
  <c r="H370" i="1"/>
  <c r="G370" i="1"/>
  <c r="D370" i="1"/>
  <c r="C370" i="1"/>
  <c r="D369" i="1"/>
  <c r="H369" i="1" s="1"/>
  <c r="C369" i="1"/>
  <c r="G369" i="1" s="1"/>
  <c r="D368" i="1"/>
  <c r="H368" i="1" s="1"/>
  <c r="C368" i="1"/>
  <c r="H367" i="1"/>
  <c r="D367" i="1"/>
  <c r="C367" i="1"/>
  <c r="G367" i="1" s="1"/>
  <c r="D366" i="1"/>
  <c r="H366" i="1" s="1"/>
  <c r="C366" i="1"/>
  <c r="G366" i="1" s="1"/>
  <c r="H365" i="1"/>
  <c r="G365" i="1"/>
  <c r="D365" i="1"/>
  <c r="C365" i="1"/>
  <c r="H363" i="1"/>
  <c r="G363" i="1"/>
  <c r="D363" i="1"/>
  <c r="C363" i="1"/>
  <c r="H362" i="1"/>
  <c r="G362" i="1"/>
  <c r="D362" i="1"/>
  <c r="C362" i="1"/>
  <c r="H361" i="1"/>
  <c r="D361" i="1"/>
  <c r="C361" i="1"/>
  <c r="G361" i="1" s="1"/>
  <c r="H360" i="1"/>
  <c r="G360" i="1"/>
  <c r="D360" i="1"/>
  <c r="C360" i="1"/>
  <c r="D357" i="1"/>
  <c r="H357" i="1" s="1"/>
  <c r="C357" i="1"/>
  <c r="H356" i="1"/>
  <c r="G356" i="1"/>
  <c r="D356" i="1"/>
  <c r="C356" i="1"/>
  <c r="H355" i="1"/>
  <c r="G355" i="1"/>
  <c r="D355" i="1"/>
  <c r="C355" i="1"/>
  <c r="D354" i="1"/>
  <c r="G354" i="1" s="1"/>
  <c r="C354" i="1"/>
  <c r="H354" i="1" s="1"/>
  <c r="H353" i="1"/>
  <c r="G353" i="1"/>
  <c r="D353" i="1"/>
  <c r="C353" i="1"/>
  <c r="H352" i="1"/>
  <c r="G352" i="1"/>
  <c r="D352" i="1"/>
  <c r="C352"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D315" i="1"/>
  <c r="G315" i="1" s="1"/>
  <c r="C315" i="1"/>
  <c r="H314" i="1"/>
  <c r="G314" i="1"/>
  <c r="D314" i="1"/>
  <c r="C314" i="1"/>
  <c r="H313" i="1"/>
  <c r="G313" i="1"/>
  <c r="D313" i="1"/>
  <c r="C313" i="1"/>
  <c r="D312" i="1"/>
  <c r="H311" i="1"/>
  <c r="G311" i="1"/>
  <c r="D311" i="1"/>
  <c r="C311" i="1"/>
  <c r="H310" i="1"/>
  <c r="G310" i="1"/>
  <c r="D310" i="1"/>
  <c r="C310" i="1"/>
  <c r="H309" i="1"/>
  <c r="G309" i="1"/>
  <c r="D309" i="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D290" i="1"/>
  <c r="H290" i="1" s="1"/>
  <c r="C290" i="1"/>
  <c r="D289" i="1"/>
  <c r="C289" i="1"/>
  <c r="H288" i="1"/>
  <c r="G288" i="1"/>
  <c r="D288" i="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D272" i="1"/>
  <c r="H272" i="1" s="1"/>
  <c r="C272" i="1"/>
  <c r="H271" i="1"/>
  <c r="G271" i="1"/>
  <c r="D271" i="1"/>
  <c r="C271" i="1"/>
  <c r="H270" i="1"/>
  <c r="D270" i="1"/>
  <c r="G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D256" i="1"/>
  <c r="H256" i="1" s="1"/>
  <c r="C256" i="1"/>
  <c r="G256"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9" i="1" s="1"/>
  <c r="D208" i="1"/>
  <c r="C208" i="1"/>
  <c r="H208" i="1" s="1"/>
  <c r="D207" i="1"/>
  <c r="H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G187" i="1"/>
  <c r="D187" i="1"/>
  <c r="C187" i="1"/>
  <c r="D186" i="1"/>
  <c r="H186" i="1" s="1"/>
  <c r="C186" i="1"/>
  <c r="G186" i="1" s="1"/>
  <c r="D185" i="1"/>
  <c r="H185" i="1" s="1"/>
  <c r="C185" i="1"/>
  <c r="G185" i="1" s="1"/>
  <c r="D183" i="1"/>
  <c r="C183" i="1"/>
  <c r="H183" i="1" s="1"/>
  <c r="D182" i="1"/>
  <c r="C182" i="1"/>
  <c r="H182" i="1" s="1"/>
  <c r="D181" i="1"/>
  <c r="C181" i="1"/>
  <c r="H181" i="1" s="1"/>
  <c r="H180" i="1"/>
  <c r="D180" i="1"/>
  <c r="G180" i="1" s="1"/>
  <c r="C180" i="1"/>
  <c r="D179" i="1"/>
  <c r="H179" i="1" s="1"/>
  <c r="C179" i="1"/>
  <c r="G179" i="1" s="1"/>
  <c r="H178" i="1"/>
  <c r="G178" i="1"/>
  <c r="D178" i="1"/>
  <c r="C178" i="1"/>
  <c r="H177" i="1"/>
  <c r="D177" i="1"/>
  <c r="G177" i="1" s="1"/>
  <c r="C177" i="1"/>
  <c r="D176" i="1"/>
  <c r="H176" i="1" s="1"/>
  <c r="C176" i="1"/>
  <c r="D175" i="1"/>
  <c r="H175" i="1" s="1"/>
  <c r="C175" i="1"/>
  <c r="D174" i="1"/>
  <c r="H174" i="1" s="1"/>
  <c r="C174" i="1"/>
  <c r="D172" i="1"/>
  <c r="H172" i="1" s="1"/>
  <c r="C172" i="1"/>
  <c r="H171" i="1"/>
  <c r="G171" i="1"/>
  <c r="D171" i="1"/>
  <c r="C171" i="1"/>
  <c r="D170" i="1"/>
  <c r="C170" i="1"/>
  <c r="H170" i="1" s="1"/>
  <c r="H169" i="1"/>
  <c r="D169" i="1"/>
  <c r="G169" i="1" s="1"/>
  <c r="C169" i="1"/>
  <c r="H168" i="1"/>
  <c r="D168" i="1"/>
  <c r="G168" i="1" s="1"/>
  <c r="C168" i="1"/>
  <c r="H167" i="1"/>
  <c r="D167" i="1"/>
  <c r="G167" i="1" s="1"/>
  <c r="C167" i="1"/>
  <c r="H166" i="1"/>
  <c r="D166" i="1"/>
  <c r="G166" i="1" s="1"/>
  <c r="C166" i="1"/>
  <c r="C165" i="1"/>
  <c r="H164" i="1"/>
  <c r="G164" i="1"/>
  <c r="D164" i="1"/>
  <c r="C164" i="1"/>
  <c r="D163" i="1"/>
  <c r="H163" i="1" s="1"/>
  <c r="C163" i="1"/>
  <c r="G163" i="1" s="1"/>
  <c r="H162" i="1"/>
  <c r="D162" i="1"/>
  <c r="G162" i="1" s="1"/>
  <c r="C162" i="1"/>
  <c r="D161" i="1"/>
  <c r="H161" i="1" s="1"/>
  <c r="C161" i="1"/>
  <c r="D158" i="1"/>
  <c r="C158" i="1"/>
  <c r="G158" i="1" s="1"/>
  <c r="D157" i="1"/>
  <c r="C157" i="1"/>
  <c r="H157" i="1" s="1"/>
  <c r="H156" i="1"/>
  <c r="G156" i="1"/>
  <c r="D156" i="1"/>
  <c r="C156" i="1"/>
  <c r="D155" i="1"/>
  <c r="C155" i="1"/>
  <c r="H154" i="1"/>
  <c r="G154" i="1"/>
  <c r="D154" i="1"/>
  <c r="C154" i="1"/>
  <c r="H153" i="1"/>
  <c r="D153" i="1"/>
  <c r="C153" i="1"/>
  <c r="G153" i="1" s="1"/>
  <c r="D152" i="1"/>
  <c r="C152" i="1"/>
  <c r="H152" i="1" s="1"/>
  <c r="H151" i="1"/>
  <c r="G151" i="1"/>
  <c r="D151" i="1"/>
  <c r="C151" i="1"/>
  <c r="H150" i="1"/>
  <c r="D150" i="1"/>
  <c r="C150" i="1"/>
  <c r="G150" i="1" s="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D134" i="1"/>
  <c r="H134" i="1" s="1"/>
  <c r="C134" i="1"/>
  <c r="H133" i="1"/>
  <c r="G133" i="1"/>
  <c r="D133" i="1"/>
  <c r="C133" i="1"/>
  <c r="D132" i="1"/>
  <c r="H132" i="1" s="1"/>
  <c r="C132" i="1"/>
  <c r="G132" i="1" s="1"/>
  <c r="D131" i="1"/>
  <c r="H131" i="1" s="1"/>
  <c r="C131" i="1"/>
  <c r="H128" i="1"/>
  <c r="G128" i="1"/>
  <c r="D128" i="1"/>
  <c r="C128" i="1"/>
  <c r="H127" i="1"/>
  <c r="G127" i="1"/>
  <c r="D127" i="1"/>
  <c r="C127" i="1"/>
  <c r="H126" i="1"/>
  <c r="G126" i="1"/>
  <c r="D126" i="1"/>
  <c r="C126" i="1"/>
  <c r="D125" i="1"/>
  <c r="C125" i="1"/>
  <c r="H125" i="1" s="1"/>
  <c r="D124" i="1"/>
  <c r="H123" i="1"/>
  <c r="D123" i="1"/>
  <c r="G123" i="1" s="1"/>
  <c r="C123" i="1"/>
  <c r="H122" i="1"/>
  <c r="D122" i="1"/>
  <c r="G122" i="1" s="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H81" i="1" s="1"/>
  <c r="C81" i="1"/>
  <c r="H80" i="1"/>
  <c r="G80" i="1"/>
  <c r="D80" i="1"/>
  <c r="C80" i="1"/>
  <c r="H77" i="1"/>
  <c r="G77" i="1"/>
  <c r="D77" i="1"/>
  <c r="C77" i="1"/>
  <c r="H76" i="1"/>
  <c r="G76" i="1"/>
  <c r="D76" i="1"/>
  <c r="C76" i="1"/>
  <c r="D75" i="1"/>
  <c r="H75" i="1" s="1"/>
  <c r="C75" i="1"/>
  <c r="D74" i="1"/>
  <c r="H74" i="1" s="1"/>
  <c r="C74" i="1"/>
  <c r="D73" i="1"/>
  <c r="H73" i="1" s="1"/>
  <c r="C73" i="1"/>
  <c r="H72" i="1"/>
  <c r="G72" i="1"/>
  <c r="D72" i="1"/>
  <c r="C72" i="1"/>
  <c r="H71" i="1"/>
  <c r="D71" i="1"/>
  <c r="C71" i="1"/>
  <c r="G71" i="1" s="1"/>
  <c r="D70" i="1"/>
  <c r="H70" i="1" s="1"/>
  <c r="C70" i="1"/>
  <c r="H69" i="1"/>
  <c r="G69" i="1"/>
  <c r="D69" i="1"/>
  <c r="C69" i="1"/>
  <c r="H68" i="1"/>
  <c r="G68" i="1"/>
  <c r="D68" i="1"/>
  <c r="C68" i="1"/>
  <c r="C67" i="1"/>
  <c r="D66" i="1"/>
  <c r="H66" i="1" s="1"/>
  <c r="C66" i="1"/>
  <c r="H65" i="1"/>
  <c r="D65" i="1"/>
  <c r="G65" i="1" s="1"/>
  <c r="C65" i="1"/>
  <c r="C64" i="1"/>
  <c r="H63" i="1"/>
  <c r="G63" i="1"/>
  <c r="D63" i="1"/>
  <c r="C63" i="1"/>
  <c r="H62" i="1"/>
  <c r="G62" i="1"/>
  <c r="D62" i="1"/>
  <c r="C62" i="1"/>
  <c r="H61" i="1"/>
  <c r="G61" i="1"/>
  <c r="D61" i="1"/>
  <c r="C61" i="1"/>
  <c r="D60" i="1"/>
  <c r="H60" i="1" s="1"/>
  <c r="C60" i="1"/>
  <c r="H59" i="1"/>
  <c r="G59" i="1"/>
  <c r="D59" i="1"/>
  <c r="C59" i="1"/>
  <c r="H57" i="1"/>
  <c r="G57" i="1"/>
  <c r="D57" i="1"/>
  <c r="C57" i="1"/>
  <c r="H56" i="1"/>
  <c r="G56" i="1"/>
  <c r="D56" i="1"/>
  <c r="C56" i="1"/>
  <c r="H55" i="1"/>
  <c r="G55" i="1"/>
  <c r="D55" i="1"/>
  <c r="C55" i="1"/>
  <c r="D54" i="1"/>
  <c r="C54" i="1"/>
  <c r="H54" i="1" s="1"/>
  <c r="D53" i="1"/>
  <c r="C53" i="1"/>
  <c r="H53" i="1" s="1"/>
  <c r="H52" i="1"/>
  <c r="G52" i="1"/>
  <c r="D52" i="1"/>
  <c r="C52" i="1"/>
  <c r="H51" i="1"/>
  <c r="G51" i="1"/>
  <c r="D51" i="1"/>
  <c r="C51" i="1"/>
  <c r="D50" i="1"/>
  <c r="H49" i="1"/>
  <c r="G49" i="1"/>
  <c r="D49" i="1"/>
  <c r="C49" i="1"/>
  <c r="H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1236" i="1" l="1"/>
  <c r="F258" i="5"/>
  <c r="C1235" i="1"/>
  <c r="H1235" i="1"/>
  <c r="C1236" i="1"/>
  <c r="H1236" i="1" s="1"/>
  <c r="H1237" i="1"/>
  <c r="E283" i="9"/>
  <c r="B283" i="9" s="1"/>
  <c r="F214" i="9"/>
  <c r="D89" i="6"/>
  <c r="D141" i="6" s="1"/>
  <c r="H1578" i="1"/>
  <c r="C1576" i="1"/>
  <c r="H1576" i="1" s="1"/>
  <c r="G1567" i="1"/>
  <c r="G1565" i="1"/>
  <c r="G1561" i="1"/>
  <c r="H1535" i="1"/>
  <c r="G1535" i="1"/>
  <c r="G1534" i="1"/>
  <c r="G1531" i="1"/>
  <c r="G1530" i="1"/>
  <c r="G1519" i="1"/>
  <c r="H1519" i="1"/>
  <c r="G1509" i="1"/>
  <c r="H1507" i="1"/>
  <c r="G1503" i="1"/>
  <c r="C1501" i="1"/>
  <c r="H1501" i="1" s="1"/>
  <c r="G1499" i="1"/>
  <c r="G1490" i="1"/>
  <c r="H1483" i="1"/>
  <c r="G1483" i="1"/>
  <c r="G1482" i="1"/>
  <c r="G1475" i="1"/>
  <c r="D1475" i="1"/>
  <c r="H1475" i="1" s="1"/>
  <c r="I31" i="3"/>
  <c r="E22" i="7"/>
  <c r="D1453" i="1" s="1"/>
  <c r="D1454" i="1"/>
  <c r="G1454" i="1" s="1"/>
  <c r="E26" i="9"/>
  <c r="B26" i="9" s="1"/>
  <c r="E284" i="9"/>
  <c r="B284" i="9" s="1"/>
  <c r="G1231" i="1"/>
  <c r="G1035" i="1"/>
  <c r="G1228" i="1"/>
  <c r="H1264" i="1"/>
  <c r="H1265" i="1"/>
  <c r="E290" i="9"/>
  <c r="B290" i="9" s="1"/>
  <c r="G1245" i="1"/>
  <c r="G1244" i="1"/>
  <c r="G1241" i="1"/>
  <c r="G1242" i="1"/>
  <c r="G1240" i="1"/>
  <c r="G1235" i="1"/>
  <c r="F259" i="5"/>
  <c r="H1227" i="1"/>
  <c r="G1227" i="1"/>
  <c r="D245" i="5"/>
  <c r="F250" i="5"/>
  <c r="H1218" i="1"/>
  <c r="G1216" i="1"/>
  <c r="G1218" i="1"/>
  <c r="G1212" i="1"/>
  <c r="C1211" i="1"/>
  <c r="G1165" i="1"/>
  <c r="G1164" i="1"/>
  <c r="G1163" i="1"/>
  <c r="D1157" i="1"/>
  <c r="H1157" i="1" s="1"/>
  <c r="H1160" i="1"/>
  <c r="H1156" i="1"/>
  <c r="G1156" i="1"/>
  <c r="G1155" i="1"/>
  <c r="H1148" i="1"/>
  <c r="G1148" i="1"/>
  <c r="G1149" i="1"/>
  <c r="G1142" i="1"/>
  <c r="G1144" i="1"/>
  <c r="G1141" i="1"/>
  <c r="E285" i="9"/>
  <c r="B285" i="9" s="1"/>
  <c r="G1138" i="1"/>
  <c r="G1137" i="1"/>
  <c r="G1131" i="1"/>
  <c r="D146" i="5"/>
  <c r="C1124" i="1" s="1"/>
  <c r="F149" i="5"/>
  <c r="H1128" i="1"/>
  <c r="H1127" i="1"/>
  <c r="G1127" i="1"/>
  <c r="G1128" i="1"/>
  <c r="G290" i="1"/>
  <c r="F78" i="5"/>
  <c r="G1064" i="1"/>
  <c r="G1063" i="1"/>
  <c r="G1062" i="1"/>
  <c r="C1056" i="1"/>
  <c r="G1054" i="1"/>
  <c r="D1048" i="1"/>
  <c r="G1051" i="1"/>
  <c r="F69" i="5"/>
  <c r="G1049" i="1"/>
  <c r="C1047" i="1"/>
  <c r="C1048" i="1"/>
  <c r="F70" i="5"/>
  <c r="F63" i="5"/>
  <c r="G1043" i="1"/>
  <c r="C1041" i="1"/>
  <c r="F56" i="5"/>
  <c r="H1034" i="1"/>
  <c r="G1034" i="1"/>
  <c r="G1033" i="1"/>
  <c r="H1030" i="1"/>
  <c r="G1030" i="1"/>
  <c r="F52" i="5"/>
  <c r="F45" i="5"/>
  <c r="C1023" i="1"/>
  <c r="H1023" i="1"/>
  <c r="G1023" i="1"/>
  <c r="G1025" i="1"/>
  <c r="G1014" i="1"/>
  <c r="H1013" i="1"/>
  <c r="G1013" i="1"/>
  <c r="F35" i="5"/>
  <c r="C1007" i="1"/>
  <c r="G1006" i="1"/>
  <c r="G1002" i="1"/>
  <c r="G1001" i="1"/>
  <c r="G1000" i="1"/>
  <c r="E12" i="5"/>
  <c r="D990" i="1" s="1"/>
  <c r="C997" i="1"/>
  <c r="G996" i="1"/>
  <c r="D991" i="1"/>
  <c r="G995" i="1"/>
  <c r="G993" i="1"/>
  <c r="C991" i="1"/>
  <c r="D12" i="5"/>
  <c r="D7" i="5" s="1"/>
  <c r="H988" i="1"/>
  <c r="G992" i="1"/>
  <c r="F8" i="5"/>
  <c r="G987" i="1"/>
  <c r="H986" i="1"/>
  <c r="G986" i="1"/>
  <c r="G812" i="1"/>
  <c r="E45" i="9"/>
  <c r="B45" i="9" s="1"/>
  <c r="G713" i="1"/>
  <c r="G711" i="1"/>
  <c r="H703" i="1"/>
  <c r="G666" i="1"/>
  <c r="E28" i="9"/>
  <c r="G662" i="1"/>
  <c r="G649" i="1"/>
  <c r="G644" i="1"/>
  <c r="D645" i="1"/>
  <c r="H645" i="1" s="1"/>
  <c r="G642" i="1"/>
  <c r="G398" i="1"/>
  <c r="G379" i="1"/>
  <c r="D364" i="1"/>
  <c r="G364" i="1" s="1"/>
  <c r="G368" i="1"/>
  <c r="G357" i="1"/>
  <c r="G321" i="1"/>
  <c r="H321" i="1"/>
  <c r="G272" i="1"/>
  <c r="F273" i="4"/>
  <c r="G255" i="1"/>
  <c r="F210" i="4"/>
  <c r="G207" i="1"/>
  <c r="F188" i="4"/>
  <c r="E44" i="9"/>
  <c r="F220" i="9"/>
  <c r="B220" i="9" s="1"/>
  <c r="F177" i="4"/>
  <c r="G176" i="1"/>
  <c r="G175" i="1"/>
  <c r="G174" i="1"/>
  <c r="G172" i="1"/>
  <c r="E40" i="9"/>
  <c r="B40" i="9" s="1"/>
  <c r="G161" i="1"/>
  <c r="E163" i="4"/>
  <c r="D159" i="1" s="1"/>
  <c r="E152" i="4"/>
  <c r="D148" i="1" s="1"/>
  <c r="H155" i="1"/>
  <c r="F159" i="4"/>
  <c r="F217" i="9"/>
  <c r="B217" i="9" s="1"/>
  <c r="D149" i="1"/>
  <c r="G134" i="1"/>
  <c r="H135" i="1"/>
  <c r="F139" i="4"/>
  <c r="F133" i="4"/>
  <c r="G131" i="1"/>
  <c r="F216" i="9"/>
  <c r="B216" i="9" s="1"/>
  <c r="H108" i="1"/>
  <c r="E106" i="4"/>
  <c r="D102" i="1" s="1"/>
  <c r="G83" i="1"/>
  <c r="G81" i="1"/>
  <c r="G75" i="1"/>
  <c r="G73" i="1"/>
  <c r="G74" i="1"/>
  <c r="G70" i="1"/>
  <c r="G66" i="1"/>
  <c r="G64" i="1"/>
  <c r="H64" i="1"/>
  <c r="F68" i="4"/>
  <c r="G60" i="1"/>
  <c r="F62" i="4"/>
  <c r="G47" i="1"/>
  <c r="G48" i="1"/>
  <c r="H718" i="1"/>
  <c r="B221" i="9"/>
  <c r="G709" i="1"/>
  <c r="G705" i="1"/>
  <c r="G703" i="1"/>
  <c r="E22" i="9"/>
  <c r="B22" i="9" s="1"/>
  <c r="G125" i="1"/>
  <c r="G54" i="1"/>
  <c r="C413" i="1"/>
  <c r="H413" i="1" s="1"/>
  <c r="H386" i="1"/>
  <c r="G386" i="1"/>
  <c r="D351" i="4"/>
  <c r="C346" i="1" s="1"/>
  <c r="C351" i="1"/>
  <c r="G291" i="1"/>
  <c r="E643" i="4"/>
  <c r="D637" i="1" s="1"/>
  <c r="H289" i="1"/>
  <c r="D411" i="1"/>
  <c r="F417" i="4"/>
  <c r="E273" i="9"/>
  <c r="B273" i="9" s="1"/>
  <c r="G289" i="1"/>
  <c r="C412" i="1"/>
  <c r="D644" i="4"/>
  <c r="G208" i="1"/>
  <c r="C206" i="1"/>
  <c r="G206" i="1" s="1"/>
  <c r="D196" i="4"/>
  <c r="C184" i="1"/>
  <c r="E46" i="9"/>
  <c r="B46" i="9" s="1"/>
  <c r="B222" i="9"/>
  <c r="G183" i="1"/>
  <c r="G182" i="1"/>
  <c r="G181" i="1"/>
  <c r="C173" i="1"/>
  <c r="G173" i="1" s="1"/>
  <c r="H173" i="1"/>
  <c r="E42" i="9"/>
  <c r="B42" i="9" s="1"/>
  <c r="G170" i="1"/>
  <c r="H160" i="1"/>
  <c r="G160" i="1"/>
  <c r="H158" i="1"/>
  <c r="G155" i="1"/>
  <c r="G157" i="1"/>
  <c r="G152" i="1"/>
  <c r="C149" i="1"/>
  <c r="D152" i="4"/>
  <c r="G135" i="1"/>
  <c r="G146" i="1"/>
  <c r="F134" i="4"/>
  <c r="C129" i="1"/>
  <c r="C130" i="1"/>
  <c r="H124" i="1"/>
  <c r="G124" i="1"/>
  <c r="H121" i="1"/>
  <c r="G121" i="1"/>
  <c r="F125" i="4"/>
  <c r="D106" i="4"/>
  <c r="G108" i="1"/>
  <c r="G113" i="1"/>
  <c r="C58" i="1"/>
  <c r="C50" i="1"/>
  <c r="H50" i="1" s="1"/>
  <c r="G50" i="1"/>
  <c r="G53" i="1"/>
  <c r="H79" i="1"/>
  <c r="G79" i="1"/>
  <c r="H275" i="1"/>
  <c r="G275" i="1"/>
  <c r="H67" i="1"/>
  <c r="G67" i="1"/>
  <c r="H165" i="1"/>
  <c r="G165" i="1"/>
  <c r="H509" i="1"/>
  <c r="G509" i="1"/>
  <c r="H606" i="1"/>
  <c r="G606" i="1"/>
  <c r="H359" i="1"/>
  <c r="G359" i="1"/>
  <c r="G581" i="1"/>
  <c r="H581" i="1"/>
  <c r="G1452" i="1"/>
  <c r="J1452" i="1"/>
  <c r="H1452" i="1"/>
  <c r="I1477" i="1"/>
  <c r="H1540" i="1"/>
  <c r="G1540" i="1"/>
  <c r="H1557" i="1"/>
  <c r="G1557" i="1"/>
  <c r="F317" i="4"/>
  <c r="D311" i="4"/>
  <c r="D298" i="4" s="1"/>
  <c r="H1271" i="1"/>
  <c r="G1271" i="1"/>
  <c r="H1277" i="1"/>
  <c r="G1277" i="1"/>
  <c r="H1281" i="1"/>
  <c r="G1281" i="1"/>
  <c r="H1283" i="1"/>
  <c r="G1283" i="1"/>
  <c r="H1287" i="1"/>
  <c r="G1287" i="1"/>
  <c r="H1291" i="1"/>
  <c r="G1291" i="1"/>
  <c r="H1295" i="1"/>
  <c r="G1295" i="1"/>
  <c r="H1299" i="1"/>
  <c r="G1299" i="1"/>
  <c r="H1303" i="1"/>
  <c r="G1303" i="1"/>
  <c r="H1307" i="1"/>
  <c r="G1307" i="1"/>
  <c r="H1311" i="1"/>
  <c r="G1311" i="1"/>
  <c r="H1315" i="1"/>
  <c r="G1315" i="1"/>
  <c r="H1319" i="1"/>
  <c r="G1319" i="1"/>
  <c r="H1323" i="1"/>
  <c r="G1323" i="1"/>
  <c r="H1327" i="1"/>
  <c r="G1327" i="1"/>
  <c r="H1331" i="1"/>
  <c r="G1331" i="1"/>
  <c r="H1335" i="1"/>
  <c r="G1335" i="1"/>
  <c r="H1339" i="1"/>
  <c r="G1339" i="1"/>
  <c r="H1343" i="1"/>
  <c r="G1343" i="1"/>
  <c r="H1347" i="1"/>
  <c r="G1347" i="1"/>
  <c r="H1351" i="1"/>
  <c r="G1351" i="1"/>
  <c r="H1355" i="1"/>
  <c r="G1355" i="1"/>
  <c r="H1359" i="1"/>
  <c r="G1359" i="1"/>
  <c r="H1363" i="1"/>
  <c r="G1363" i="1"/>
  <c r="H1367" i="1"/>
  <c r="G1367" i="1"/>
  <c r="H1371" i="1"/>
  <c r="G1371" i="1"/>
  <c r="H1375" i="1"/>
  <c r="G1375" i="1"/>
  <c r="H1379" i="1"/>
  <c r="G1379" i="1"/>
  <c r="H1387" i="1"/>
  <c r="G1387" i="1"/>
  <c r="H1391" i="1"/>
  <c r="G1391" i="1"/>
  <c r="H1395" i="1"/>
  <c r="G1395" i="1"/>
  <c r="H1412" i="1"/>
  <c r="G1412" i="1"/>
  <c r="H1416" i="1"/>
  <c r="G1416" i="1"/>
  <c r="H1420" i="1"/>
  <c r="G1420" i="1"/>
  <c r="H1424" i="1"/>
  <c r="G1424" i="1"/>
  <c r="H1428" i="1"/>
  <c r="G1428" i="1"/>
  <c r="H1432" i="1"/>
  <c r="G1432" i="1"/>
  <c r="G1450" i="1"/>
  <c r="I1450" i="1" s="1"/>
  <c r="J1450" i="1"/>
  <c r="H1450" i="1"/>
  <c r="I1459" i="1"/>
  <c r="G1470" i="1"/>
  <c r="H1470" i="1"/>
  <c r="E196" i="4"/>
  <c r="D192" i="1" s="1"/>
  <c r="F421" i="4"/>
  <c r="F585" i="4"/>
  <c r="D580" i="4"/>
  <c r="E593" i="4"/>
  <c r="D587" i="1" s="1"/>
  <c r="C284" i="1"/>
  <c r="C312" i="1"/>
  <c r="C378" i="1"/>
  <c r="C397" i="1"/>
  <c r="C415" i="1"/>
  <c r="C579" i="1"/>
  <c r="C619" i="1"/>
  <c r="G1266" i="1"/>
  <c r="H1438" i="1"/>
  <c r="G1438" i="1"/>
  <c r="I1440" i="1"/>
  <c r="I1442" i="1"/>
  <c r="I1444" i="1"/>
  <c r="G1448" i="1"/>
  <c r="J1448" i="1"/>
  <c r="H1448" i="1"/>
  <c r="G1463" i="1"/>
  <c r="J1463" i="1"/>
  <c r="H1463" i="1"/>
  <c r="G1474" i="1"/>
  <c r="G1521" i="1"/>
  <c r="H1525" i="1"/>
  <c r="G1525" i="1"/>
  <c r="E580" i="4"/>
  <c r="D574" i="1" s="1"/>
  <c r="D206" i="5"/>
  <c r="F207" i="5"/>
  <c r="F5" i="6"/>
  <c r="H24" i="3"/>
  <c r="G1467" i="1"/>
  <c r="J1467" i="1"/>
  <c r="H1467" i="1"/>
  <c r="H1489" i="1"/>
  <c r="G1489" i="1"/>
  <c r="H1504" i="1"/>
  <c r="G1504" i="1"/>
  <c r="H1508" i="1"/>
  <c r="G1508" i="1"/>
  <c r="H1544" i="1"/>
  <c r="G1544" i="1"/>
  <c r="F83" i="4"/>
  <c r="D82" i="4"/>
  <c r="F364" i="4"/>
  <c r="D363" i="4"/>
  <c r="H1267" i="1"/>
  <c r="G1267" i="1"/>
  <c r="H1269" i="1"/>
  <c r="G1269" i="1"/>
  <c r="H1273" i="1"/>
  <c r="G1273" i="1"/>
  <c r="H1275" i="1"/>
  <c r="G1275" i="1"/>
  <c r="H1279" i="1"/>
  <c r="G1279" i="1"/>
  <c r="H1285" i="1"/>
  <c r="G1285" i="1"/>
  <c r="H1289" i="1"/>
  <c r="G1289" i="1"/>
  <c r="H1293" i="1"/>
  <c r="G1293" i="1"/>
  <c r="H1297" i="1"/>
  <c r="G1297" i="1"/>
  <c r="H1301" i="1"/>
  <c r="G1301" i="1"/>
  <c r="H1305" i="1"/>
  <c r="G1305" i="1"/>
  <c r="H1309" i="1"/>
  <c r="G1309" i="1"/>
  <c r="H1313" i="1"/>
  <c r="G1313" i="1"/>
  <c r="H1317" i="1"/>
  <c r="G1317" i="1"/>
  <c r="H1321" i="1"/>
  <c r="G1321" i="1"/>
  <c r="H1325" i="1"/>
  <c r="G1325"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3" i="1"/>
  <c r="G1393" i="1"/>
  <c r="G1400" i="1"/>
  <c r="H1400" i="1"/>
  <c r="G1403" i="1"/>
  <c r="H1403" i="1"/>
  <c r="H1410" i="1"/>
  <c r="G1410" i="1"/>
  <c r="H1414" i="1"/>
  <c r="G1414" i="1"/>
  <c r="H1418" i="1"/>
  <c r="G1418" i="1"/>
  <c r="H1422" i="1"/>
  <c r="G1422" i="1"/>
  <c r="H1426" i="1"/>
  <c r="G1426" i="1"/>
  <c r="H1430" i="1"/>
  <c r="G1430" i="1"/>
  <c r="H1434" i="1"/>
  <c r="G1434" i="1"/>
  <c r="I1455" i="1"/>
  <c r="G1465" i="1"/>
  <c r="I1465" i="1" s="1"/>
  <c r="J1465" i="1"/>
  <c r="H1465" i="1"/>
  <c r="H1505" i="1"/>
  <c r="G1505" i="1"/>
  <c r="H1528" i="1"/>
  <c r="G1528" i="1"/>
  <c r="G1537" i="1"/>
  <c r="H1541" i="1"/>
  <c r="G1541" i="1"/>
  <c r="D269" i="1"/>
  <c r="D513"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G1396" i="1"/>
  <c r="H1396" i="1"/>
  <c r="G1399" i="1"/>
  <c r="H1399" i="1"/>
  <c r="G1404" i="1"/>
  <c r="H1404" i="1"/>
  <c r="G1407" i="1"/>
  <c r="H1407" i="1"/>
  <c r="G1446" i="1"/>
  <c r="J1446" i="1"/>
  <c r="H1446" i="1"/>
  <c r="G1469" i="1"/>
  <c r="H1469" i="1"/>
  <c r="H1488" i="1"/>
  <c r="G1488" i="1"/>
  <c r="H1492" i="1"/>
  <c r="G1492" i="1"/>
  <c r="H1556" i="1"/>
  <c r="G1556" i="1"/>
  <c r="H1560" i="1"/>
  <c r="G1560" i="1"/>
  <c r="E141" i="6"/>
  <c r="I24" i="3"/>
  <c r="D5" i="7"/>
  <c r="C1437" i="1"/>
  <c r="C1453" i="1"/>
  <c r="H30" i="3"/>
  <c r="D6" i="8"/>
  <c r="C1493" i="1"/>
  <c r="G1398" i="1"/>
  <c r="G1402" i="1"/>
  <c r="G1406"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9" i="1"/>
  <c r="G1439" i="1"/>
  <c r="H1441" i="1"/>
  <c r="G1441" i="1"/>
  <c r="I1441" i="1" s="1"/>
  <c r="H1443" i="1"/>
  <c r="G1443" i="1"/>
  <c r="H1445" i="1"/>
  <c r="G1445" i="1"/>
  <c r="H1455" i="1"/>
  <c r="G1456" i="1"/>
  <c r="I1456" i="1" s="1"/>
  <c r="J1456" i="1"/>
  <c r="H1457" i="1"/>
  <c r="I1457" i="1" s="1"/>
  <c r="G1458" i="1"/>
  <c r="I1458" i="1" s="1"/>
  <c r="J1458" i="1"/>
  <c r="H1459" i="1"/>
  <c r="G1460" i="1"/>
  <c r="I1460" i="1" s="1"/>
  <c r="J1460" i="1"/>
  <c r="H1461" i="1"/>
  <c r="G1476" i="1"/>
  <c r="I1476" i="1" s="1"/>
  <c r="J1476" i="1"/>
  <c r="H1477" i="1"/>
  <c r="G1478" i="1"/>
  <c r="I1478" i="1" s="1"/>
  <c r="J1478" i="1"/>
  <c r="H1479" i="1"/>
  <c r="I1479" i="1" s="1"/>
  <c r="H1480" i="1"/>
  <c r="G1480" i="1"/>
  <c r="H1496" i="1"/>
  <c r="G1496" i="1"/>
  <c r="H1512" i="1"/>
  <c r="G1512" i="1"/>
  <c r="H1532" i="1"/>
  <c r="G1532" i="1"/>
  <c r="H1548" i="1"/>
  <c r="G1548" i="1"/>
  <c r="H1564" i="1"/>
  <c r="G1564" i="1"/>
  <c r="E224" i="4"/>
  <c r="D220" i="1" s="1"/>
  <c r="E298" i="4"/>
  <c r="E528" i="4"/>
  <c r="G286" i="9"/>
  <c r="F88" i="5"/>
  <c r="D87" i="5"/>
  <c r="F119" i="5"/>
  <c r="D118" i="5"/>
  <c r="H287" i="9"/>
  <c r="E287" i="9" s="1"/>
  <c r="B287" i="9" s="1"/>
  <c r="E146" i="5"/>
  <c r="D1124" i="1" s="1"/>
  <c r="F242" i="5"/>
  <c r="D238" i="5"/>
  <c r="G1397" i="1"/>
  <c r="G1401" i="1"/>
  <c r="G1405" i="1"/>
  <c r="I1447" i="1"/>
  <c r="I1449" i="1"/>
  <c r="I1451" i="1"/>
  <c r="H1454" i="1"/>
  <c r="I1462" i="1"/>
  <c r="I1464" i="1"/>
  <c r="I1466" i="1"/>
  <c r="I1468" i="1"/>
  <c r="G1471" i="1"/>
  <c r="I1471" i="1" s="1"/>
  <c r="J1471" i="1"/>
  <c r="H1472" i="1"/>
  <c r="I1472" i="1" s="1"/>
  <c r="G1473" i="1"/>
  <c r="I1473" i="1" s="1"/>
  <c r="J1473" i="1"/>
  <c r="H1474" i="1"/>
  <c r="H1484" i="1"/>
  <c r="G1484" i="1"/>
  <c r="H1500" i="1"/>
  <c r="G1500" i="1"/>
  <c r="H1516" i="1"/>
  <c r="G1516" i="1"/>
  <c r="H1520" i="1"/>
  <c r="G1520" i="1"/>
  <c r="H1536" i="1"/>
  <c r="G1536" i="1"/>
  <c r="H1552" i="1"/>
  <c r="G1552" i="1"/>
  <c r="H1568" i="1"/>
  <c r="G1568" i="1"/>
  <c r="F51" i="4"/>
  <c r="D50" i="4"/>
  <c r="F128" i="4"/>
  <c r="D124" i="4"/>
  <c r="F240" i="4"/>
  <c r="D224" i="4"/>
  <c r="H289" i="9"/>
  <c r="E176" i="5"/>
  <c r="F118" i="6"/>
  <c r="D114" i="6"/>
  <c r="H1579" i="1"/>
  <c r="G1579" i="1"/>
  <c r="F7" i="4"/>
  <c r="F164" i="4"/>
  <c r="D163" i="4"/>
  <c r="F299" i="4"/>
  <c r="F351" i="4"/>
  <c r="E363" i="4"/>
  <c r="F397" i="4"/>
  <c r="D396" i="4"/>
  <c r="E421" i="4"/>
  <c r="F473" i="4"/>
  <c r="D472" i="4"/>
  <c r="F485" i="4"/>
  <c r="D484" i="4"/>
  <c r="H286" i="9"/>
  <c r="E87" i="5"/>
  <c r="D1065" i="1" s="1"/>
  <c r="D49" i="8"/>
  <c r="C1524" i="1" s="1"/>
  <c r="D215" i="4"/>
  <c r="F216" i="4"/>
  <c r="F253" i="4"/>
  <c r="D252" i="4"/>
  <c r="F568" i="4"/>
  <c r="D567" i="4"/>
  <c r="E68" i="5"/>
  <c r="F180" i="5"/>
  <c r="D177" i="5"/>
  <c r="F191" i="5"/>
  <c r="D190" i="5"/>
  <c r="G193" i="9"/>
  <c r="E193" i="9" s="1"/>
  <c r="B193" i="9" s="1"/>
  <c r="E50" i="4"/>
  <c r="D46" i="1" s="1"/>
  <c r="E82" i="4"/>
  <c r="D78" i="1" s="1"/>
  <c r="E252" i="4"/>
  <c r="D248" i="1" s="1"/>
  <c r="E644" i="4"/>
  <c r="D638" i="1" s="1"/>
  <c r="E484" i="4"/>
  <c r="D478" i="1" s="1"/>
  <c r="D529" i="4"/>
  <c r="D593" i="4"/>
  <c r="D263" i="4"/>
  <c r="D643" i="4"/>
  <c r="F416" i="4"/>
  <c r="G209" i="9"/>
  <c r="E209" i="9" s="1"/>
  <c r="B209" i="9" s="1"/>
  <c r="D459" i="4"/>
  <c r="D420" i="4" s="1"/>
  <c r="E245" i="5"/>
  <c r="D1222" i="1" s="1"/>
  <c r="D35" i="6"/>
  <c r="G201" i="9"/>
  <c r="E201" i="9" s="1"/>
  <c r="B201" i="9" s="1"/>
  <c r="E142" i="9"/>
  <c r="B14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G210" i="9"/>
  <c r="E210" i="9" s="1"/>
  <c r="B210" i="9" s="1"/>
  <c r="G206" i="9"/>
  <c r="E206" i="9" s="1"/>
  <c r="B206" i="9" s="1"/>
  <c r="G202" i="9"/>
  <c r="E202" i="9" s="1"/>
  <c r="B202" i="9" s="1"/>
  <c r="G198" i="9"/>
  <c r="E198" i="9" s="1"/>
  <c r="B198" i="9" s="1"/>
  <c r="G194" i="9"/>
  <c r="E194" i="9" s="1"/>
  <c r="B194" i="9" s="1"/>
  <c r="L212" i="9"/>
  <c r="G208" i="9"/>
  <c r="E208" i="9" s="1"/>
  <c r="B208" i="9" s="1"/>
  <c r="G204" i="9"/>
  <c r="E204" i="9" s="1"/>
  <c r="B204" i="9" s="1"/>
  <c r="G200" i="9"/>
  <c r="E200" i="9" s="1"/>
  <c r="B200" i="9" s="1"/>
  <c r="G196" i="9"/>
  <c r="E196" i="9" s="1"/>
  <c r="B196" i="9" s="1"/>
  <c r="G192" i="9"/>
  <c r="E192" i="9" s="1"/>
  <c r="B192" i="9" s="1"/>
  <c r="G163" i="9"/>
  <c r="E163" i="9" s="1"/>
  <c r="B163" i="9" s="1"/>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81" i="9"/>
  <c r="B81" i="9" s="1"/>
  <c r="B92" i="9"/>
  <c r="E97" i="9"/>
  <c r="B97" i="9" s="1"/>
  <c r="I10" i="9"/>
  <c r="B24" i="9"/>
  <c r="B28" i="9"/>
  <c r="B32" i="9"/>
  <c r="B36" i="9"/>
  <c r="B44" i="9"/>
  <c r="B48" i="9"/>
  <c r="B52" i="9"/>
  <c r="B56" i="9"/>
  <c r="B60" i="9"/>
  <c r="B64" i="9"/>
  <c r="B68" i="9"/>
  <c r="B72" i="9"/>
  <c r="B76" i="9"/>
  <c r="G161" i="9"/>
  <c r="E161" i="9" s="1"/>
  <c r="B161" i="9" s="1"/>
  <c r="G197" i="9"/>
  <c r="E197" i="9" s="1"/>
  <c r="B197" i="9" s="1"/>
  <c r="G205" i="9"/>
  <c r="E205" i="9" s="1"/>
  <c r="B205" i="9" s="1"/>
  <c r="E105" i="9"/>
  <c r="B105" i="9" s="1"/>
  <c r="E109" i="9"/>
  <c r="B109" i="9" s="1"/>
  <c r="E113" i="9"/>
  <c r="B113" i="9" s="1"/>
  <c r="E117" i="9"/>
  <c r="B117" i="9" s="1"/>
  <c r="E121" i="9"/>
  <c r="B121" i="9" s="1"/>
  <c r="E125" i="9"/>
  <c r="B125" i="9" s="1"/>
  <c r="E129" i="9"/>
  <c r="B129" i="9" s="1"/>
  <c r="E133" i="9"/>
  <c r="B133" i="9" s="1"/>
  <c r="E137" i="9"/>
  <c r="B137" i="9" s="1"/>
  <c r="E141" i="9"/>
  <c r="B141" i="9" s="1"/>
  <c r="B143" i="9"/>
  <c r="B148" i="9"/>
  <c r="F243" i="9"/>
  <c r="B243" i="9" s="1"/>
  <c r="B248" i="9"/>
  <c r="B106" i="9"/>
  <c r="B110" i="9"/>
  <c r="B114" i="9"/>
  <c r="B118" i="9"/>
  <c r="B122" i="9"/>
  <c r="B126" i="9"/>
  <c r="B130" i="9"/>
  <c r="B134" i="9"/>
  <c r="B138" i="9"/>
  <c r="E151" i="9"/>
  <c r="B151" i="9" s="1"/>
  <c r="E155" i="9"/>
  <c r="B155" i="9" s="1"/>
  <c r="E159" i="9"/>
  <c r="B159" i="9" s="1"/>
  <c r="B213" i="9"/>
  <c r="B214" i="9"/>
  <c r="B218" i="9"/>
  <c r="B225" i="9"/>
  <c r="B226" i="9"/>
  <c r="B233" i="9"/>
  <c r="B234" i="9"/>
  <c r="B241" i="9"/>
  <c r="B242" i="9"/>
  <c r="B249" i="9"/>
  <c r="B250" i="9"/>
  <c r="B257" i="9"/>
  <c r="B258" i="9"/>
  <c r="B265" i="9"/>
  <c r="B266" i="9"/>
  <c r="B152" i="9"/>
  <c r="B156" i="9"/>
  <c r="G1236" i="1" l="1"/>
  <c r="F89" i="6"/>
  <c r="C1383" i="1"/>
  <c r="G1576" i="1"/>
  <c r="D43" i="8"/>
  <c r="C1518" i="1" s="1"/>
  <c r="G1501" i="1"/>
  <c r="I1463" i="1"/>
  <c r="E5" i="7"/>
  <c r="I29" i="3" s="1"/>
  <c r="I30" i="3"/>
  <c r="I1452" i="1"/>
  <c r="E237" i="5"/>
  <c r="D1214" i="1" s="1"/>
  <c r="F245" i="5"/>
  <c r="C1222" i="1"/>
  <c r="G1222" i="1" s="1"/>
  <c r="H1211" i="1"/>
  <c r="G1211" i="1"/>
  <c r="G1157" i="1"/>
  <c r="D68" i="5"/>
  <c r="D6" i="5" s="1"/>
  <c r="F146" i="5"/>
  <c r="H1056" i="1"/>
  <c r="G1056" i="1"/>
  <c r="H1048" i="1"/>
  <c r="G1048" i="1"/>
  <c r="H1047" i="1"/>
  <c r="G1047" i="1"/>
  <c r="H1041" i="1"/>
  <c r="G1041" i="1"/>
  <c r="H1007" i="1"/>
  <c r="G1007" i="1"/>
  <c r="E7" i="5"/>
  <c r="D985" i="1" s="1"/>
  <c r="G997" i="1"/>
  <c r="H997" i="1"/>
  <c r="H991" i="1"/>
  <c r="G991" i="1"/>
  <c r="F12" i="5"/>
  <c r="C990" i="1"/>
  <c r="F212" i="9"/>
  <c r="B212" i="9" s="1"/>
  <c r="G645" i="1"/>
  <c r="H364" i="1"/>
  <c r="F196" i="4"/>
  <c r="G20" i="9"/>
  <c r="H20" i="9"/>
  <c r="F106" i="4"/>
  <c r="E6" i="4"/>
  <c r="E412" i="4" s="1"/>
  <c r="B191" i="9"/>
  <c r="G413" i="1"/>
  <c r="G351" i="1"/>
  <c r="H351" i="1"/>
  <c r="G346" i="1"/>
  <c r="H346" i="1"/>
  <c r="H411" i="1"/>
  <c r="G411" i="1"/>
  <c r="F644" i="4"/>
  <c r="C638" i="1"/>
  <c r="H638" i="1" s="1"/>
  <c r="H412" i="1"/>
  <c r="G412" i="1"/>
  <c r="H206" i="1"/>
  <c r="C192" i="1"/>
  <c r="G192" i="1" s="1"/>
  <c r="G184" i="1"/>
  <c r="H184" i="1"/>
  <c r="F152" i="4"/>
  <c r="C148" i="1"/>
  <c r="G149" i="1"/>
  <c r="H149" i="1"/>
  <c r="H130" i="1"/>
  <c r="G130" i="1"/>
  <c r="H129" i="1"/>
  <c r="G129" i="1"/>
  <c r="C102" i="1"/>
  <c r="G102" i="1" s="1"/>
  <c r="H58" i="1"/>
  <c r="G58" i="1"/>
  <c r="D635" i="4"/>
  <c r="F420" i="4"/>
  <c r="C414" i="1"/>
  <c r="D528" i="4"/>
  <c r="F529" i="4"/>
  <c r="C523" i="1"/>
  <c r="F363" i="4"/>
  <c r="C358" i="1"/>
  <c r="G292" i="9"/>
  <c r="E292" i="9" s="1"/>
  <c r="B292" i="9" s="1"/>
  <c r="F206" i="5"/>
  <c r="C1183" i="1"/>
  <c r="G415" i="1"/>
  <c r="I21" i="3"/>
  <c r="D1046" i="1"/>
  <c r="E420" i="4"/>
  <c r="D415" i="1"/>
  <c r="H415" i="1" s="1"/>
  <c r="F163" i="4"/>
  <c r="D151" i="4"/>
  <c r="C159" i="1"/>
  <c r="F224" i="4"/>
  <c r="C220" i="1"/>
  <c r="H1124" i="1"/>
  <c r="G1124" i="1"/>
  <c r="D293" i="1"/>
  <c r="H1453" i="1"/>
  <c r="G1453" i="1"/>
  <c r="F141" i="6"/>
  <c r="H28" i="3"/>
  <c r="C1435" i="1"/>
  <c r="I1474" i="1"/>
  <c r="H397" i="1"/>
  <c r="G397" i="1"/>
  <c r="H192" i="1"/>
  <c r="E151" i="4"/>
  <c r="F35" i="6"/>
  <c r="H25" i="3"/>
  <c r="C1329" i="1"/>
  <c r="H20" i="3"/>
  <c r="C985" i="1"/>
  <c r="G638" i="1"/>
  <c r="F567" i="4"/>
  <c r="C561" i="1"/>
  <c r="H1524" i="1"/>
  <c r="G1524" i="1"/>
  <c r="F396" i="4"/>
  <c r="C391" i="1"/>
  <c r="F238" i="5"/>
  <c r="D237" i="5"/>
  <c r="C1215" i="1"/>
  <c r="I1443" i="1"/>
  <c r="I1439" i="1"/>
  <c r="H1493" i="1"/>
  <c r="G1493" i="1"/>
  <c r="H1437" i="1"/>
  <c r="G1437" i="1"/>
  <c r="I1446" i="1"/>
  <c r="F82" i="4"/>
  <c r="C78" i="1"/>
  <c r="I1467" i="1"/>
  <c r="G299" i="9"/>
  <c r="E299" i="9" s="1"/>
  <c r="H619" i="1"/>
  <c r="G619" i="1"/>
  <c r="G378" i="1"/>
  <c r="H378" i="1"/>
  <c r="F311" i="4"/>
  <c r="C306" i="1"/>
  <c r="F459" i="4"/>
  <c r="C453" i="1"/>
  <c r="F263" i="4"/>
  <c r="C259" i="1"/>
  <c r="F252" i="4"/>
  <c r="C248" i="1"/>
  <c r="D358" i="1"/>
  <c r="E350" i="4"/>
  <c r="I23" i="3"/>
  <c r="E636" i="4"/>
  <c r="D630" i="1" s="1"/>
  <c r="D522" i="1"/>
  <c r="H269" i="1"/>
  <c r="G269" i="1"/>
  <c r="H284" i="1"/>
  <c r="G284" i="1"/>
  <c r="F580" i="4"/>
  <c r="C574" i="1"/>
  <c r="G291" i="9"/>
  <c r="E291" i="9" s="1"/>
  <c r="B291" i="9" s="1"/>
  <c r="F190" i="5"/>
  <c r="C1167" i="1"/>
  <c r="F484" i="4"/>
  <c r="C478" i="1"/>
  <c r="D350" i="4"/>
  <c r="D407" i="4" s="1"/>
  <c r="I22" i="3"/>
  <c r="D1153" i="1"/>
  <c r="F50" i="4"/>
  <c r="C46" i="1"/>
  <c r="F87" i="5"/>
  <c r="C1065" i="1"/>
  <c r="I28" i="3"/>
  <c r="D1435" i="1"/>
  <c r="F643" i="4"/>
  <c r="C637" i="1"/>
  <c r="F593" i="4"/>
  <c r="C587" i="1"/>
  <c r="G289" i="9"/>
  <c r="E289" i="9" s="1"/>
  <c r="B289" i="9" s="1"/>
  <c r="D176" i="5"/>
  <c r="F177" i="5"/>
  <c r="C1154" i="1"/>
  <c r="F215" i="4"/>
  <c r="C211" i="1"/>
  <c r="F472" i="4"/>
  <c r="C466" i="1"/>
  <c r="F298" i="4"/>
  <c r="C293" i="1"/>
  <c r="D6" i="4"/>
  <c r="F114" i="6"/>
  <c r="H27" i="3"/>
  <c r="C1408" i="1"/>
  <c r="F124" i="4"/>
  <c r="C120" i="1"/>
  <c r="F118" i="5"/>
  <c r="C1096" i="1"/>
  <c r="E286" i="9"/>
  <c r="B286" i="9" s="1"/>
  <c r="C1481" i="1"/>
  <c r="D42" i="8"/>
  <c r="H29" i="3"/>
  <c r="C1436" i="1"/>
  <c r="H513" i="1"/>
  <c r="G513" i="1"/>
  <c r="I1448" i="1"/>
  <c r="H579" i="1"/>
  <c r="G579" i="1"/>
  <c r="H312" i="1"/>
  <c r="G312" i="1"/>
  <c r="H1383" i="1" l="1"/>
  <c r="G1383" i="1"/>
  <c r="I35" i="3"/>
  <c r="G297" i="9"/>
  <c r="E297" i="9" s="1"/>
  <c r="D1436" i="1"/>
  <c r="H1436" i="1" s="1"/>
  <c r="E175" i="5"/>
  <c r="D1152" i="1" s="1"/>
  <c r="H1222" i="1"/>
  <c r="C1046" i="1"/>
  <c r="H1046" i="1" s="1"/>
  <c r="H21" i="3"/>
  <c r="F68" i="5"/>
  <c r="E6" i="5"/>
  <c r="F6" i="5" s="1"/>
  <c r="I20" i="3"/>
  <c r="F7" i="5"/>
  <c r="H990" i="1"/>
  <c r="G990" i="1"/>
  <c r="E20" i="9"/>
  <c r="E19" i="9" s="1"/>
  <c r="B20" i="9"/>
  <c r="D2" i="1"/>
  <c r="I16" i="3"/>
  <c r="G148" i="1"/>
  <c r="H148" i="1"/>
  <c r="H102" i="1"/>
  <c r="K1432" i="9"/>
  <c r="G295" i="9"/>
  <c r="E295" i="9" s="1"/>
  <c r="B295" i="9" s="1"/>
  <c r="I34" i="3"/>
  <c r="C1517" i="1"/>
  <c r="H11" i="3" s="1"/>
  <c r="C984" i="1"/>
  <c r="H211" i="1"/>
  <c r="G211" i="1"/>
  <c r="H46" i="1"/>
  <c r="G46" i="1"/>
  <c r="E298" i="9"/>
  <c r="B299" i="9"/>
  <c r="H1435" i="1"/>
  <c r="G1435" i="1"/>
  <c r="B297" i="9"/>
  <c r="E296" i="9"/>
  <c r="I10" i="3" s="1"/>
  <c r="F6" i="4"/>
  <c r="D412" i="4"/>
  <c r="H16" i="3"/>
  <c r="C2" i="1"/>
  <c r="H466" i="1"/>
  <c r="G466" i="1"/>
  <c r="H1154" i="1"/>
  <c r="G1154" i="1"/>
  <c r="H587" i="1"/>
  <c r="G587" i="1"/>
  <c r="G1065" i="1"/>
  <c r="H1065" i="1"/>
  <c r="G478" i="1"/>
  <c r="H478" i="1"/>
  <c r="H248" i="1"/>
  <c r="G248" i="1"/>
  <c r="G453" i="1"/>
  <c r="H453" i="1"/>
  <c r="G78" i="1"/>
  <c r="H78" i="1"/>
  <c r="H391" i="1"/>
  <c r="G391" i="1"/>
  <c r="H561" i="1"/>
  <c r="G561" i="1"/>
  <c r="H985" i="1"/>
  <c r="G985" i="1"/>
  <c r="H1329" i="1"/>
  <c r="G1329" i="1"/>
  <c r="H9" i="3"/>
  <c r="E289" i="4"/>
  <c r="I17" i="3"/>
  <c r="D147" i="1"/>
  <c r="D289" i="4"/>
  <c r="D290" i="4" s="1"/>
  <c r="F151" i="4"/>
  <c r="H17" i="3"/>
  <c r="C147" i="1"/>
  <c r="F528" i="4"/>
  <c r="D636" i="4"/>
  <c r="C522" i="1"/>
  <c r="G1096" i="1"/>
  <c r="H1096" i="1"/>
  <c r="H1408" i="1"/>
  <c r="G1408" i="1"/>
  <c r="H293" i="1"/>
  <c r="G293" i="1"/>
  <c r="H1215" i="1"/>
  <c r="G1215" i="1"/>
  <c r="H220" i="1"/>
  <c r="G220" i="1"/>
  <c r="H1481" i="1"/>
  <c r="G1481" i="1"/>
  <c r="F407" i="4"/>
  <c r="C402" i="1"/>
  <c r="F176" i="5"/>
  <c r="D175" i="5"/>
  <c r="H22" i="3"/>
  <c r="C1153" i="1"/>
  <c r="H637" i="1"/>
  <c r="G637" i="1"/>
  <c r="H1167" i="1"/>
  <c r="G1167" i="1"/>
  <c r="H574" i="1"/>
  <c r="G574" i="1"/>
  <c r="E408" i="4"/>
  <c r="D403" i="1" s="1"/>
  <c r="D345" i="1"/>
  <c r="E639" i="4"/>
  <c r="D407" i="1"/>
  <c r="H259" i="1"/>
  <c r="G259" i="1"/>
  <c r="H306" i="1"/>
  <c r="G306" i="1"/>
  <c r="F237" i="5"/>
  <c r="H23" i="3"/>
  <c r="C1214" i="1"/>
  <c r="E407" i="4"/>
  <c r="D402" i="1" s="1"/>
  <c r="H358" i="1"/>
  <c r="G358" i="1"/>
  <c r="H523" i="1"/>
  <c r="G523" i="1"/>
  <c r="G294" i="9"/>
  <c r="E294" i="9" s="1"/>
  <c r="G120" i="1"/>
  <c r="H120" i="1"/>
  <c r="D408" i="4"/>
  <c r="F350" i="4"/>
  <c r="C345" i="1"/>
  <c r="H1518" i="1"/>
  <c r="G1518" i="1"/>
  <c r="H159" i="1"/>
  <c r="G159" i="1"/>
  <c r="E635" i="4"/>
  <c r="D629" i="1" s="1"/>
  <c r="D414" i="1"/>
  <c r="G414" i="1" s="1"/>
  <c r="H1183" i="1"/>
  <c r="G1183" i="1"/>
  <c r="F635" i="4"/>
  <c r="C629" i="1"/>
  <c r="G1436" i="1" l="1"/>
  <c r="G1046" i="1"/>
  <c r="D984" i="1"/>
  <c r="G984" i="1" s="1"/>
  <c r="H276" i="9"/>
  <c r="N3" i="9"/>
  <c r="F408" i="4"/>
  <c r="C403" i="1"/>
  <c r="H414" i="1"/>
  <c r="H1153" i="1"/>
  <c r="G1153" i="1"/>
  <c r="G402" i="1"/>
  <c r="H402" i="1"/>
  <c r="F636" i="4"/>
  <c r="C630" i="1"/>
  <c r="E291" i="4"/>
  <c r="D287" i="1" s="1"/>
  <c r="D285" i="1"/>
  <c r="E413" i="4"/>
  <c r="E290" i="4"/>
  <c r="D286" i="1" s="1"/>
  <c r="C286" i="1"/>
  <c r="H345" i="1"/>
  <c r="G345" i="1"/>
  <c r="D291" i="4"/>
  <c r="F289" i="4"/>
  <c r="D413" i="4"/>
  <c r="D414" i="4" s="1"/>
  <c r="C285" i="1"/>
  <c r="I9" i="3"/>
  <c r="K3" i="9"/>
  <c r="D639" i="4"/>
  <c r="F412" i="4"/>
  <c r="C407" i="1"/>
  <c r="H1517" i="1"/>
  <c r="G1517" i="1"/>
  <c r="E293" i="9"/>
  <c r="I11" i="3" s="1"/>
  <c r="B294" i="9"/>
  <c r="G1214" i="1"/>
  <c r="H1214" i="1"/>
  <c r="D633" i="1"/>
  <c r="F175" i="5"/>
  <c r="C1152" i="1"/>
  <c r="H8" i="3" s="1"/>
  <c r="G147" i="1"/>
  <c r="H147" i="1"/>
  <c r="H2" i="1"/>
  <c r="G2" i="1"/>
  <c r="H629" i="1"/>
  <c r="G629" i="1"/>
  <c r="G522" i="1"/>
  <c r="H522" i="1"/>
  <c r="G276" i="9"/>
  <c r="G282" i="9"/>
  <c r="E282" i="9" s="1"/>
  <c r="B282" i="9" s="1"/>
  <c r="H984" i="1" l="1"/>
  <c r="E276" i="9"/>
  <c r="E275" i="9" s="1"/>
  <c r="I8" i="3" s="1"/>
  <c r="F290" i="4"/>
  <c r="F414" i="4"/>
  <c r="C409" i="1"/>
  <c r="H285" i="1"/>
  <c r="G285" i="1"/>
  <c r="H630" i="1"/>
  <c r="G630" i="1"/>
  <c r="H1152" i="1"/>
  <c r="G1152" i="1"/>
  <c r="H407" i="1"/>
  <c r="G407" i="1"/>
  <c r="F291" i="4"/>
  <c r="C287" i="1"/>
  <c r="H403" i="1"/>
  <c r="G403" i="1"/>
  <c r="M3" i="9"/>
  <c r="F639" i="4"/>
  <c r="C633" i="1"/>
  <c r="F413" i="4"/>
  <c r="D415" i="4"/>
  <c r="D640" i="4"/>
  <c r="C408" i="1"/>
  <c r="E640" i="4"/>
  <c r="E415" i="4"/>
  <c r="D410" i="1" s="1"/>
  <c r="D408" i="1"/>
  <c r="E414" i="4"/>
  <c r="D409" i="1" s="1"/>
  <c r="G286" i="1"/>
  <c r="H286" i="1"/>
  <c r="B276" i="9" l="1"/>
  <c r="H287" i="1"/>
  <c r="G287" i="1"/>
  <c r="H409" i="1"/>
  <c r="G409" i="1"/>
  <c r="F415" i="4"/>
  <c r="C410" i="1"/>
  <c r="E642" i="4"/>
  <c r="D634" i="1"/>
  <c r="E641" i="4"/>
  <c r="G408" i="1"/>
  <c r="H408" i="1"/>
  <c r="G633" i="1"/>
  <c r="H633" i="1"/>
  <c r="D642" i="4"/>
  <c r="F640" i="4"/>
  <c r="C634" i="1"/>
  <c r="D641" i="4"/>
  <c r="H634" i="1" l="1"/>
  <c r="G634" i="1"/>
  <c r="E646" i="4"/>
  <c r="D636" i="1"/>
  <c r="F642" i="4"/>
  <c r="D646" i="4"/>
  <c r="C636" i="1"/>
  <c r="H410" i="1"/>
  <c r="G410" i="1"/>
  <c r="F641" i="4"/>
  <c r="D645" i="4"/>
  <c r="C635" i="1"/>
  <c r="E645" i="4"/>
  <c r="D635" i="1"/>
  <c r="I18" i="3" l="1"/>
  <c r="D639" i="1"/>
  <c r="G635" i="1"/>
  <c r="H635" i="1"/>
  <c r="F645" i="4"/>
  <c r="H18" i="3"/>
  <c r="C639" i="1"/>
  <c r="H636" i="1"/>
  <c r="G636" i="1"/>
  <c r="I19" i="3"/>
  <c r="D640" i="1"/>
  <c r="F646" i="4"/>
  <c r="H19" i="3"/>
  <c r="C640" i="1"/>
  <c r="H7" i="3" l="1"/>
  <c r="J3" i="9" s="1"/>
  <c r="H639" i="1"/>
  <c r="G639" i="1"/>
  <c r="G640" i="1"/>
  <c r="H640" i="1"/>
  <c r="I7" i="3" l="1"/>
  <c r="M272" i="9"/>
  <c r="G18" i="9"/>
  <c r="H18" i="9"/>
  <c r="L272" i="9"/>
  <c r="K12" i="9"/>
  <c r="J6" i="9"/>
  <c r="J9" i="9"/>
  <c r="G17" i="9"/>
  <c r="K5" i="9"/>
  <c r="J11" i="9"/>
  <c r="J12" i="9"/>
  <c r="K7" i="9"/>
  <c r="J10" i="9"/>
  <c r="J17" i="9"/>
  <c r="K8" i="9"/>
  <c r="L16" i="9"/>
  <c r="I8" i="9"/>
  <c r="G15" i="9"/>
  <c r="I12" i="9"/>
  <c r="J7" i="9"/>
  <c r="I13" i="9"/>
  <c r="J8" i="9"/>
  <c r="I7" i="9"/>
  <c r="M16" i="9"/>
  <c r="I11" i="9"/>
  <c r="M15" i="9"/>
  <c r="H15" i="9"/>
  <c r="K10" i="9"/>
  <c r="K11" i="9"/>
  <c r="J5" i="9"/>
  <c r="K13" i="9"/>
  <c r="K6" i="9"/>
  <c r="I17" i="9"/>
  <c r="H16" i="9"/>
  <c r="H17" i="9"/>
  <c r="I9" i="9"/>
  <c r="I6" i="9"/>
  <c r="L15" i="9"/>
  <c r="F15" i="9" s="1"/>
  <c r="K9" i="9"/>
  <c r="G16" i="9"/>
  <c r="J13" i="9"/>
  <c r="I5" i="9"/>
  <c r="E16" i="9" l="1"/>
  <c r="E9" i="9"/>
  <c r="B9" i="9" s="1"/>
  <c r="E6" i="9"/>
  <c r="B6" i="9" s="1"/>
  <c r="E8" i="9"/>
  <c r="B8" i="9" s="1"/>
  <c r="E10" i="9"/>
  <c r="B10" i="9" s="1"/>
  <c r="E11" i="9"/>
  <c r="B11" i="9" s="1"/>
  <c r="E13" i="9"/>
  <c r="B13" i="9" s="1"/>
  <c r="F16" i="9"/>
  <c r="F14" i="9" s="1"/>
  <c r="E17" i="9"/>
  <c r="B17" i="9" s="1"/>
  <c r="F272" i="9"/>
  <c r="E7" i="9"/>
  <c r="B7" i="9" s="1"/>
  <c r="E12" i="9"/>
  <c r="B12" i="9" s="1"/>
  <c r="E5" i="9"/>
  <c r="E15" i="9"/>
  <c r="E18" i="9"/>
  <c r="B18" i="9" s="1"/>
  <c r="E4" i="9" l="1"/>
  <c r="B5" i="9"/>
  <c r="E14" i="9"/>
  <c r="B15" i="9"/>
  <c r="B16" i="9"/>
  <c r="B272" i="9"/>
  <c r="F19"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<sst xmlns="http://schemas.openxmlformats.org/spreadsheetml/2006/main" count="4313" uniqueCount="3393">
  <si>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</si>
  <si>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</si>
  <si>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</si>
  <si>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</si>
  <si>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</si>
  <si>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</si>
  <si>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</si>
  <si>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</si>
  <si>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</si>
  <si>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</si>
  <si>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</si>
  <si>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</si>
  <si>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</si>
  <si>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</si>
  <si>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</si>
  <si>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</si>
  <si>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</si>
  <si>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</si>
  <si>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</si>
  <si>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</si>
  <si>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</si>
  <si>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</si>
  <si>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</si>
  <si>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</si>
  <si>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</si>
  <si>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</si>
  <si>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</si>
  <si>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</si>
  <si>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</si>
  <si>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</si>
  <si>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</si>
  <si>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KLINIČKI BOLNIČKI CENTAR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</si>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</sst>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1195785860</v>
      </c>
      <c r="D2" s="6">
        <f>'PR-RAS'!E6</f>
        <v>1351066098.8499999</v>
      </c>
      <c r="E2" s="6">
        <v>0</v>
      </c>
      <c r="F2" s="6">
        <v>0</v>
      </c>
      <c r="G2" s="7">
        <f t="shared" ref="G2:G264" si="0">(B2/1000)*(C2*1+D2*2)</f>
        <v>3897918.0576999998</v>
      </c>
      <c r="H2" s="7">
        <f t="shared" ref="H2:H264" si="1">ABS(C2-ROUND(C2,0))+ABS(D2-ROUND(D2,0))</f>
        <v>0.15000009536743164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12502479</v>
      </c>
      <c r="D46" s="1">
        <f>'PR-RAS'!E50</f>
        <v>34819405.809999995</v>
      </c>
      <c r="E46" s="1">
        <v>0</v>
      </c>
      <c r="F46" s="1">
        <v>0</v>
      </c>
      <c r="G46" s="2">
        <f t="shared" si="0"/>
        <v>3696358.0778999995</v>
      </c>
      <c r="H46" s="2">
        <f t="shared" si="1"/>
        <v>0.19000000506639481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1285834</v>
      </c>
      <c r="D47" s="1">
        <f>'PR-RAS'!E51</f>
        <v>543633.59</v>
      </c>
      <c r="E47" s="1">
        <v>0</v>
      </c>
      <c r="F47" s="1">
        <v>0</v>
      </c>
      <c r="G47" s="2">
        <f t="shared" si="0"/>
        <v>109162.65427999999</v>
      </c>
      <c r="H47" s="2">
        <f t="shared" si="1"/>
        <v>0.41000000003259629</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1285834</v>
      </c>
      <c r="D48" s="1">
        <f>'PR-RAS'!E52</f>
        <v>543633.59</v>
      </c>
      <c r="E48" s="1">
        <v>0</v>
      </c>
      <c r="F48" s="1">
        <v>0</v>
      </c>
      <c r="G48" s="2">
        <f t="shared" si="0"/>
        <v>111535.75545999999</v>
      </c>
      <c r="H48" s="2">
        <f t="shared" si="1"/>
        <v>0.41000000003259629</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7486802</v>
      </c>
      <c r="D50" s="1">
        <f>'PR-RAS'!E54</f>
        <v>25164719.649999999</v>
      </c>
      <c r="E50" s="1">
        <v>0</v>
      </c>
      <c r="F50" s="1">
        <v>0</v>
      </c>
      <c r="G50" s="2">
        <f t="shared" si="0"/>
        <v>2832995.8237000001</v>
      </c>
      <c r="H50" s="2">
        <f t="shared" si="1"/>
        <v>0.35000000149011612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292836</v>
      </c>
      <c r="D53" s="1">
        <f>'PR-RAS'!E57</f>
        <v>296671.90999999997</v>
      </c>
      <c r="E53" s="1">
        <v>0</v>
      </c>
      <c r="F53" s="1">
        <v>0</v>
      </c>
      <c r="G53" s="2">
        <f t="shared" si="0"/>
        <v>46081.350639999997</v>
      </c>
      <c r="H53" s="2">
        <f t="shared" si="1"/>
        <v>9.0000000025611371E-2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7193966</v>
      </c>
      <c r="D54" s="1">
        <f>'PR-RAS'!E58</f>
        <v>24868047.739999998</v>
      </c>
      <c r="E54" s="1">
        <v>0</v>
      </c>
      <c r="F54" s="1">
        <v>0</v>
      </c>
      <c r="G54" s="2">
        <f t="shared" si="0"/>
        <v>3017293.2584399995</v>
      </c>
      <c r="H54" s="2">
        <f t="shared" si="1"/>
        <v>0.26000000163912773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2536831</v>
      </c>
      <c r="D58" s="1">
        <f>'PR-RAS'!E62</f>
        <v>2467054.4900000002</v>
      </c>
      <c r="E58" s="1">
        <v>0</v>
      </c>
      <c r="F58" s="1">
        <v>0</v>
      </c>
      <c r="G58" s="2">
        <f t="shared" si="0"/>
        <v>425843.57886000007</v>
      </c>
      <c r="H58" s="2">
        <f t="shared" si="1"/>
        <v>0.49000000022351742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2536831</v>
      </c>
      <c r="D59" s="1">
        <f>'PR-RAS'!E63</f>
        <v>2397054.4900000002</v>
      </c>
      <c r="E59" s="1">
        <v>0</v>
      </c>
      <c r="F59" s="1">
        <v>0</v>
      </c>
      <c r="G59" s="2">
        <f t="shared" si="0"/>
        <v>425194.51884000003</v>
      </c>
      <c r="H59" s="2">
        <f t="shared" si="1"/>
        <v>0.49000000022351742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70000</v>
      </c>
      <c r="E60" s="1">
        <v>0</v>
      </c>
      <c r="F60" s="1">
        <v>0</v>
      </c>
      <c r="G60" s="2">
        <f t="shared" si="0"/>
        <v>8260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1032885</v>
      </c>
      <c r="D64" s="1">
        <f>'PR-RAS'!E68</f>
        <v>1282233</v>
      </c>
      <c r="E64" s="1">
        <v>0</v>
      </c>
      <c r="F64" s="1">
        <v>0</v>
      </c>
      <c r="G64" s="2">
        <f t="shared" si="0"/>
        <v>226633.11300000001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13000</v>
      </c>
      <c r="E65" s="1">
        <v>0</v>
      </c>
      <c r="F65" s="1">
        <v>0</v>
      </c>
      <c r="G65" s="2">
        <f t="shared" si="0"/>
        <v>1664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1032885</v>
      </c>
      <c r="D66" s="1">
        <f>'PR-RAS'!E70</f>
        <v>1269233</v>
      </c>
      <c r="E66" s="1">
        <v>0</v>
      </c>
      <c r="F66" s="1">
        <v>0</v>
      </c>
      <c r="G66" s="2">
        <f t="shared" si="0"/>
        <v>232137.815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160127</v>
      </c>
      <c r="D70" s="1">
        <f>'PR-RAS'!E74</f>
        <v>8470.36</v>
      </c>
      <c r="E70" s="1">
        <v>0</v>
      </c>
      <c r="F70" s="1">
        <v>0</v>
      </c>
      <c r="G70" s="2">
        <f t="shared" si="0"/>
        <v>12217.672680000001</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160127</v>
      </c>
      <c r="D71" s="1">
        <f>'PR-RAS'!E75</f>
        <v>8470.36</v>
      </c>
      <c r="E71" s="1">
        <v>0</v>
      </c>
      <c r="F71" s="1">
        <v>0</v>
      </c>
      <c r="G71" s="2">
        <f t="shared" si="0"/>
        <v>12394.740400000001</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5353294.72</v>
      </c>
      <c r="E73" s="1">
        <v>0</v>
      </c>
      <c r="F73" s="1">
        <v>0</v>
      </c>
      <c r="G73" s="2">
        <f t="shared" si="0"/>
        <v>770874.43967999995</v>
      </c>
      <c r="H73" s="2">
        <f t="shared" si="1"/>
        <v>0.28000000026077032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159294.72</v>
      </c>
      <c r="E74" s="1">
        <v>0</v>
      </c>
      <c r="F74" s="1">
        <v>0</v>
      </c>
      <c r="G74" s="2">
        <f t="shared" si="0"/>
        <v>23257.029119999999</v>
      </c>
      <c r="H74" s="2">
        <f t="shared" si="1"/>
        <v>0.27999999999883585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5194000</v>
      </c>
      <c r="E75" s="1">
        <v>0</v>
      </c>
      <c r="F75" s="1">
        <v>0</v>
      </c>
      <c r="G75" s="2">
        <f t="shared" si="0"/>
        <v>768712</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5991</v>
      </c>
      <c r="D78" s="1">
        <f>'PR-RAS'!E82</f>
        <v>1114.55</v>
      </c>
      <c r="E78" s="1">
        <v>0</v>
      </c>
      <c r="F78" s="1">
        <v>0</v>
      </c>
      <c r="G78" s="2">
        <f t="shared" si="0"/>
        <v>632.94770000000005</v>
      </c>
      <c r="H78" s="2">
        <f t="shared" si="1"/>
        <v>0.45000000000004547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5991</v>
      </c>
      <c r="D79" s="1">
        <f>'PR-RAS'!E83</f>
        <v>1114.55</v>
      </c>
      <c r="E79" s="1">
        <v>0</v>
      </c>
      <c r="F79" s="1">
        <v>0</v>
      </c>
      <c r="G79" s="2">
        <f t="shared" si="0"/>
        <v>641.16780000000006</v>
      </c>
      <c r="H79" s="2">
        <f t="shared" si="1"/>
        <v>0.45000000000004547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605</v>
      </c>
      <c r="D81" s="1">
        <f>'PR-RAS'!E85</f>
        <v>0.49</v>
      </c>
      <c r="E81" s="1">
        <v>0</v>
      </c>
      <c r="F81" s="1">
        <v>0</v>
      </c>
      <c r="G81" s="2">
        <f t="shared" si="0"/>
        <v>48.478400000000001</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5386</v>
      </c>
      <c r="D83" s="1">
        <f>'PR-RAS'!E87</f>
        <v>1114.06</v>
      </c>
      <c r="E83" s="1">
        <v>0</v>
      </c>
      <c r="F83" s="1">
        <v>0</v>
      </c>
      <c r="G83" s="2">
        <f t="shared" si="0"/>
        <v>624.35784000000001</v>
      </c>
      <c r="H83" s="2">
        <f t="shared" si="1"/>
        <v>5.999999999994543E-2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60626720</v>
      </c>
      <c r="D102" s="1">
        <f>'PR-RAS'!E106</f>
        <v>66325283.990000002</v>
      </c>
      <c r="E102" s="1">
        <v>0</v>
      </c>
      <c r="F102" s="1">
        <v>0</v>
      </c>
      <c r="G102" s="2">
        <f t="shared" si="0"/>
        <v>19521006.085980002</v>
      </c>
      <c r="H102" s="2">
        <f t="shared" si="1"/>
        <v>9.9999979138374329E-3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60626720</v>
      </c>
      <c r="D108" s="1">
        <f>'PR-RAS'!E112</f>
        <v>66325283.990000002</v>
      </c>
      <c r="E108" s="1">
        <v>0</v>
      </c>
      <c r="F108" s="1">
        <v>0</v>
      </c>
      <c r="G108" s="2">
        <f t="shared" si="0"/>
        <v>20680669.813860003</v>
      </c>
      <c r="H108" s="2">
        <f t="shared" si="1"/>
        <v>9.9999979138374329E-3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60626720</v>
      </c>
      <c r="D113" s="1">
        <f>'PR-RAS'!E117</f>
        <v>66325283.990000002</v>
      </c>
      <c r="E113" s="1">
        <v>0</v>
      </c>
      <c r="F113" s="1">
        <v>0</v>
      </c>
      <c r="G113" s="2">
        <f t="shared" si="0"/>
        <v>21647056.253760003</v>
      </c>
      <c r="H113" s="2">
        <f t="shared" si="1"/>
        <v>9.9999979138374329E-3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19970590</v>
      </c>
      <c r="D120" s="1">
        <f>'PR-RAS'!E124</f>
        <v>17987129.530000001</v>
      </c>
      <c r="E120" s="1">
        <v>0</v>
      </c>
      <c r="F120" s="1">
        <v>0</v>
      </c>
      <c r="G120" s="2">
        <f t="shared" si="0"/>
        <v>6657437.0381399998</v>
      </c>
      <c r="H120" s="2">
        <f t="shared" si="1"/>
        <v>0.4699999988079071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17298616</v>
      </c>
      <c r="D121" s="1">
        <f>'PR-RAS'!E125</f>
        <v>15685064.17</v>
      </c>
      <c r="E121" s="1">
        <v>0</v>
      </c>
      <c r="F121" s="1">
        <v>0</v>
      </c>
      <c r="G121" s="2">
        <f t="shared" si="0"/>
        <v>5840249.3207999999</v>
      </c>
      <c r="H121" s="2">
        <f t="shared" si="1"/>
        <v>0.16999999992549419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1292632</v>
      </c>
      <c r="D122" s="1">
        <f>'PR-RAS'!E126</f>
        <v>1096359.19</v>
      </c>
      <c r="E122" s="1">
        <v>0</v>
      </c>
      <c r="F122" s="1">
        <v>0</v>
      </c>
      <c r="G122" s="2">
        <f t="shared" si="0"/>
        <v>421727.39597999997</v>
      </c>
      <c r="H122" s="2">
        <f t="shared" si="1"/>
        <v>0.18999999994412065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16005984</v>
      </c>
      <c r="D123" s="1">
        <f>'PR-RAS'!E127</f>
        <v>14588704.98</v>
      </c>
      <c r="E123" s="1">
        <v>0</v>
      </c>
      <c r="F123" s="1">
        <v>0</v>
      </c>
      <c r="G123" s="2">
        <f t="shared" si="0"/>
        <v>5512374.0631200001</v>
      </c>
      <c r="H123" s="2">
        <f t="shared" si="1"/>
        <v>1.9999999552965164E-2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2671974</v>
      </c>
      <c r="D124" s="1">
        <f>'PR-RAS'!E128</f>
        <v>2302065.3600000003</v>
      </c>
      <c r="E124" s="1">
        <v>0</v>
      </c>
      <c r="F124" s="1">
        <v>0</v>
      </c>
      <c r="G124" s="2">
        <f t="shared" si="0"/>
        <v>894960.88056000008</v>
      </c>
      <c r="H124" s="2">
        <f t="shared" si="1"/>
        <v>0.36000000033527613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245604</v>
      </c>
      <c r="D125" s="1">
        <f>'PR-RAS'!E129</f>
        <v>749210.49</v>
      </c>
      <c r="E125" s="1">
        <v>0</v>
      </c>
      <c r="F125" s="1">
        <v>0</v>
      </c>
      <c r="G125" s="2">
        <f t="shared" si="0"/>
        <v>216259.09752000001</v>
      </c>
      <c r="H125" s="2">
        <f t="shared" si="1"/>
        <v>0.48999999999068677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2426370</v>
      </c>
      <c r="D126" s="1">
        <f>'PR-RAS'!E130</f>
        <v>1552854.87</v>
      </c>
      <c r="E126" s="1">
        <v>0</v>
      </c>
      <c r="F126" s="1">
        <v>0</v>
      </c>
      <c r="G126" s="2">
        <f t="shared" si="0"/>
        <v>691509.96750000003</v>
      </c>
      <c r="H126" s="2">
        <f t="shared" si="1"/>
        <v>0.12999999988824129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1100405664</v>
      </c>
      <c r="D129" s="1">
        <f>'PR-RAS'!E133</f>
        <v>1230465425.28</v>
      </c>
      <c r="E129" s="1">
        <v>0</v>
      </c>
      <c r="F129" s="1">
        <v>0</v>
      </c>
      <c r="G129" s="2">
        <f t="shared" si="0"/>
        <v>455851073.86368001</v>
      </c>
      <c r="H129" s="2">
        <f t="shared" si="1"/>
        <v>0.27999997138977051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176290400</v>
      </c>
      <c r="D130" s="1">
        <f>'PR-RAS'!E134</f>
        <v>240278289.41</v>
      </c>
      <c r="E130" s="1">
        <v>0</v>
      </c>
      <c r="F130" s="1">
        <v>0</v>
      </c>
      <c r="G130" s="2">
        <f t="shared" si="0"/>
        <v>84733260.267779991</v>
      </c>
      <c r="H130" s="2">
        <f t="shared" si="1"/>
        <v>0.40999999642372131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162940709</v>
      </c>
      <c r="D131" s="1">
        <f>'PR-RAS'!E135</f>
        <v>162877222.31999999</v>
      </c>
      <c r="E131" s="1">
        <v>0</v>
      </c>
      <c r="F131" s="1">
        <v>0</v>
      </c>
      <c r="G131" s="2">
        <f t="shared" si="0"/>
        <v>63530369.973200001</v>
      </c>
      <c r="H131" s="2">
        <f t="shared" si="1"/>
        <v>0.31999999284744263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13349691</v>
      </c>
      <c r="D132" s="1">
        <f>'PR-RAS'!E136</f>
        <v>77401067.090000004</v>
      </c>
      <c r="E132" s="1">
        <v>0</v>
      </c>
      <c r="F132" s="1">
        <v>0</v>
      </c>
      <c r="G132" s="2">
        <f t="shared" si="0"/>
        <v>22027889.098580003</v>
      </c>
      <c r="H132" s="2">
        <f t="shared" si="1"/>
        <v>9.0000003576278687E-2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924115264</v>
      </c>
      <c r="D134" s="1">
        <f>'PR-RAS'!E138</f>
        <v>990187135.87</v>
      </c>
      <c r="E134" s="1">
        <v>0</v>
      </c>
      <c r="F134" s="1">
        <v>0</v>
      </c>
      <c r="G134" s="2">
        <f t="shared" si="0"/>
        <v>386297108.25342</v>
      </c>
      <c r="H134" s="2">
        <f t="shared" si="1"/>
        <v>0.12999999523162842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2274416</v>
      </c>
      <c r="D135" s="1">
        <f>'PR-RAS'!E139</f>
        <v>1467739.69</v>
      </c>
      <c r="E135" s="1">
        <v>0</v>
      </c>
      <c r="F135" s="1">
        <v>0</v>
      </c>
      <c r="G135" s="2">
        <f t="shared" si="0"/>
        <v>698125.98092</v>
      </c>
      <c r="H135" s="2">
        <f t="shared" si="1"/>
        <v>0.31000000005587935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2274416</v>
      </c>
      <c r="D146" s="1">
        <f>'PR-RAS'!E150</f>
        <v>1467739.69</v>
      </c>
      <c r="E146" s="1">
        <v>0</v>
      </c>
      <c r="F146" s="1">
        <v>0</v>
      </c>
      <c r="G146" s="2">
        <f t="shared" si="0"/>
        <v>755434.8300999999</v>
      </c>
      <c r="H146" s="2">
        <f t="shared" si="1"/>
        <v>0.31000000005587935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1169758305</v>
      </c>
      <c r="D147" s="1">
        <f>'PR-RAS'!E151</f>
        <v>1230463722.1300001</v>
      </c>
      <c r="E147" s="1">
        <v>0</v>
      </c>
      <c r="F147" s="1">
        <v>0</v>
      </c>
      <c r="G147" s="2">
        <f t="shared" si="0"/>
        <v>530080119.39196002</v>
      </c>
      <c r="H147" s="2">
        <f t="shared" si="1"/>
        <v>0.13000011444091797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570894215</v>
      </c>
      <c r="D148" s="1">
        <f>'PR-RAS'!E152</f>
        <v>595508630.74000001</v>
      </c>
      <c r="E148" s="1">
        <v>0</v>
      </c>
      <c r="F148" s="1">
        <v>0</v>
      </c>
      <c r="G148" s="2">
        <f t="shared" si="0"/>
        <v>259000987.04255998</v>
      </c>
      <c r="H148" s="2">
        <f t="shared" si="1"/>
        <v>0.25999999046325684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485043539</v>
      </c>
      <c r="D149" s="1">
        <f>'PR-RAS'!E153</f>
        <v>504748345.81</v>
      </c>
      <c r="E149" s="1">
        <v>0</v>
      </c>
      <c r="F149" s="1">
        <v>0</v>
      </c>
      <c r="G149" s="2">
        <f t="shared" si="0"/>
        <v>221191954.13175997</v>
      </c>
      <c r="H149" s="2">
        <f t="shared" si="1"/>
        <v>0.18999999761581421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357805429</v>
      </c>
      <c r="D150" s="1">
        <f>'PR-RAS'!E154</f>
        <v>376144370.29000002</v>
      </c>
      <c r="E150" s="1">
        <v>0</v>
      </c>
      <c r="F150" s="1">
        <v>0</v>
      </c>
      <c r="G150" s="2">
        <f t="shared" si="0"/>
        <v>165404031.26741999</v>
      </c>
      <c r="H150" s="2">
        <f t="shared" si="1"/>
        <v>0.29000002145767212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34005565</v>
      </c>
      <c r="D152" s="1">
        <f>'PR-RAS'!E156</f>
        <v>33216772.140000001</v>
      </c>
      <c r="E152" s="1">
        <v>0</v>
      </c>
      <c r="F152" s="1">
        <v>0</v>
      </c>
      <c r="G152" s="2">
        <f t="shared" si="0"/>
        <v>15166305.50128</v>
      </c>
      <c r="H152" s="2">
        <f t="shared" si="1"/>
        <v>0.14000000059604645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93232545</v>
      </c>
      <c r="D153" s="1">
        <f>'PR-RAS'!E157</f>
        <v>95387203.379999995</v>
      </c>
      <c r="E153" s="1">
        <v>0</v>
      </c>
      <c r="F153" s="1">
        <v>0</v>
      </c>
      <c r="G153" s="2">
        <f t="shared" si="0"/>
        <v>43169056.667519994</v>
      </c>
      <c r="H153" s="2">
        <f t="shared" si="1"/>
        <v>0.37999999523162842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15506781</v>
      </c>
      <c r="D154" s="1">
        <f>'PR-RAS'!E158</f>
        <v>17397132.640000001</v>
      </c>
      <c r="E154" s="1">
        <v>0</v>
      </c>
      <c r="F154" s="1">
        <v>0</v>
      </c>
      <c r="G154" s="2">
        <f t="shared" si="0"/>
        <v>7696060.08084</v>
      </c>
      <c r="H154" s="2">
        <f t="shared" si="1"/>
        <v>0.35999999940395355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70343895</v>
      </c>
      <c r="D155" s="1">
        <f>'PR-RAS'!E159</f>
        <v>73363152.290000007</v>
      </c>
      <c r="E155" s="1">
        <v>0</v>
      </c>
      <c r="F155" s="1">
        <v>0</v>
      </c>
      <c r="G155" s="2">
        <f t="shared" si="0"/>
        <v>33428810.735320002</v>
      </c>
      <c r="H155" s="2">
        <f t="shared" si="1"/>
        <v>0.29000000655651093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70197614</v>
      </c>
      <c r="D157" s="1">
        <f>'PR-RAS'!E161</f>
        <v>73237264.609999999</v>
      </c>
      <c r="E157" s="1">
        <v>0</v>
      </c>
      <c r="F157" s="1">
        <v>0</v>
      </c>
      <c r="G157" s="2">
        <f t="shared" si="0"/>
        <v>33800854.342320003</v>
      </c>
      <c r="H157" s="2">
        <f t="shared" si="1"/>
        <v>0.39000000059604645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146281</v>
      </c>
      <c r="D158" s="1">
        <f>'PR-RAS'!E162</f>
        <v>125887.67999999999</v>
      </c>
      <c r="E158" s="1">
        <v>0</v>
      </c>
      <c r="F158" s="1">
        <v>0</v>
      </c>
      <c r="G158" s="2">
        <f t="shared" si="0"/>
        <v>62494.84852</v>
      </c>
      <c r="H158" s="2">
        <f t="shared" si="1"/>
        <v>0.32000000000698492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590918626</v>
      </c>
      <c r="D159" s="1">
        <f>'PR-RAS'!E163</f>
        <v>631081548.71000004</v>
      </c>
      <c r="E159" s="1">
        <v>0</v>
      </c>
      <c r="F159" s="1">
        <v>0</v>
      </c>
      <c r="G159" s="2">
        <f t="shared" si="0"/>
        <v>292786912.30036002</v>
      </c>
      <c r="H159" s="2">
        <f t="shared" si="1"/>
        <v>0.28999996185302734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15224796</v>
      </c>
      <c r="D160" s="1">
        <f>'PR-RAS'!E164</f>
        <v>16909563.170000002</v>
      </c>
      <c r="E160" s="1">
        <v>0</v>
      </c>
      <c r="F160" s="1">
        <v>0</v>
      </c>
      <c r="G160" s="2">
        <f t="shared" si="0"/>
        <v>7797983.6520600002</v>
      </c>
      <c r="H160" s="2">
        <f t="shared" si="1"/>
        <v>0.17000000178813934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376223</v>
      </c>
      <c r="D161" s="1">
        <f>'PR-RAS'!E165</f>
        <v>344177.98</v>
      </c>
      <c r="E161" s="1">
        <v>0</v>
      </c>
      <c r="F161" s="1">
        <v>0</v>
      </c>
      <c r="G161" s="2">
        <f t="shared" si="0"/>
        <v>170332.6336</v>
      </c>
      <c r="H161" s="2">
        <f t="shared" si="1"/>
        <v>2.0000000018626451E-2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14180444</v>
      </c>
      <c r="D162" s="1">
        <f>'PR-RAS'!E166</f>
        <v>15652485.560000001</v>
      </c>
      <c r="E162" s="1">
        <v>0</v>
      </c>
      <c r="F162" s="1">
        <v>0</v>
      </c>
      <c r="G162" s="2">
        <f t="shared" si="0"/>
        <v>7323151.8343200013</v>
      </c>
      <c r="H162" s="2">
        <f t="shared" si="1"/>
        <v>0.43999999947845936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668129</v>
      </c>
      <c r="D163" s="1">
        <f>'PR-RAS'!E167</f>
        <v>912899.63</v>
      </c>
      <c r="E163" s="1">
        <v>0</v>
      </c>
      <c r="F163" s="1">
        <v>0</v>
      </c>
      <c r="G163" s="2">
        <f t="shared" si="0"/>
        <v>404016.37811999995</v>
      </c>
      <c r="H163" s="2">
        <f t="shared" si="1"/>
        <v>0.36999999999534339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534039555</v>
      </c>
      <c r="D165" s="1">
        <f>'PR-RAS'!E169</f>
        <v>565241543.74000001</v>
      </c>
      <c r="E165" s="1">
        <v>0</v>
      </c>
      <c r="F165" s="1">
        <v>0</v>
      </c>
      <c r="G165" s="2">
        <f t="shared" si="0"/>
        <v>272981713.36672002</v>
      </c>
      <c r="H165" s="2">
        <f t="shared" si="1"/>
        <v>0.25999999046325684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16695935</v>
      </c>
      <c r="D166" s="1">
        <f>'PR-RAS'!E170</f>
        <v>17515940.530000001</v>
      </c>
      <c r="E166" s="1">
        <v>0</v>
      </c>
      <c r="F166" s="1">
        <v>0</v>
      </c>
      <c r="G166" s="2">
        <f t="shared" si="0"/>
        <v>8535089.6499000005</v>
      </c>
      <c r="H166" s="2">
        <f t="shared" si="1"/>
        <v>0.4699999988079071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493758346</v>
      </c>
      <c r="D167" s="1">
        <f>'PR-RAS'!E171</f>
        <v>512175787.54000002</v>
      </c>
      <c r="E167" s="1">
        <v>0</v>
      </c>
      <c r="F167" s="1">
        <v>0</v>
      </c>
      <c r="G167" s="2">
        <f t="shared" si="0"/>
        <v>252006246.89928001</v>
      </c>
      <c r="H167" s="2">
        <f t="shared" si="1"/>
        <v>0.45999997854232788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20411772</v>
      </c>
      <c r="D168" s="1">
        <f>'PR-RAS'!E172</f>
        <v>30086773.559999999</v>
      </c>
      <c r="E168" s="1">
        <v>0</v>
      </c>
      <c r="F168" s="1">
        <v>0</v>
      </c>
      <c r="G168" s="2">
        <f t="shared" si="0"/>
        <v>13457748.293040002</v>
      </c>
      <c r="H168" s="2">
        <f t="shared" si="1"/>
        <v>0.44000000134110451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1440219</v>
      </c>
      <c r="D169" s="1">
        <f>'PR-RAS'!E173</f>
        <v>3569778.48</v>
      </c>
      <c r="E169" s="1">
        <v>0</v>
      </c>
      <c r="F169" s="1">
        <v>0</v>
      </c>
      <c r="G169" s="2">
        <f t="shared" si="0"/>
        <v>1441402.3612800003</v>
      </c>
      <c r="H169" s="2">
        <f t="shared" si="1"/>
        <v>0.47999999998137355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1656106</v>
      </c>
      <c r="D170" s="1">
        <f>'PR-RAS'!E174</f>
        <v>1525848.99</v>
      </c>
      <c r="E170" s="1">
        <v>0</v>
      </c>
      <c r="F170" s="1">
        <v>0</v>
      </c>
      <c r="G170" s="2">
        <f t="shared" si="0"/>
        <v>795618.87262000015</v>
      </c>
      <c r="H170" s="2">
        <f t="shared" si="1"/>
        <v>1.0000000009313226E-2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77177</v>
      </c>
      <c r="D172" s="1">
        <f>'PR-RAS'!E176</f>
        <v>367414.64</v>
      </c>
      <c r="E172" s="1">
        <v>0</v>
      </c>
      <c r="F172" s="1">
        <v>0</v>
      </c>
      <c r="G172" s="2">
        <f t="shared" si="0"/>
        <v>138853.07388000001</v>
      </c>
      <c r="H172" s="2">
        <f t="shared" si="1"/>
        <v>0.35999999998603016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38668954</v>
      </c>
      <c r="D173" s="1">
        <f>'PR-RAS'!E177</f>
        <v>44856394.719999999</v>
      </c>
      <c r="E173" s="1">
        <v>0</v>
      </c>
      <c r="F173" s="1">
        <v>0</v>
      </c>
      <c r="G173" s="2">
        <f t="shared" si="0"/>
        <v>22081659.871679999</v>
      </c>
      <c r="H173" s="2">
        <f t="shared" si="1"/>
        <v>0.2800000011920929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1216161</v>
      </c>
      <c r="D174" s="1">
        <f>'PR-RAS'!E178</f>
        <v>1668400.57</v>
      </c>
      <c r="E174" s="1">
        <v>0</v>
      </c>
      <c r="F174" s="1">
        <v>0</v>
      </c>
      <c r="G174" s="2">
        <f t="shared" si="0"/>
        <v>787662.45022</v>
      </c>
      <c r="H174" s="2">
        <f t="shared" si="1"/>
        <v>0.42999999993480742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6118697</v>
      </c>
      <c r="D175" s="1">
        <f>'PR-RAS'!E179</f>
        <v>7444280.9299999997</v>
      </c>
      <c r="E175" s="1">
        <v>0</v>
      </c>
      <c r="F175" s="1">
        <v>0</v>
      </c>
      <c r="G175" s="2">
        <f t="shared" si="0"/>
        <v>3655263.0416399995</v>
      </c>
      <c r="H175" s="2">
        <f t="shared" si="1"/>
        <v>7.0000000298023224E-2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27811</v>
      </c>
      <c r="D176" s="1">
        <f>'PR-RAS'!E180</f>
        <v>263773.5</v>
      </c>
      <c r="E176" s="1">
        <v>0</v>
      </c>
      <c r="F176" s="1">
        <v>0</v>
      </c>
      <c r="G176" s="2">
        <f t="shared" si="0"/>
        <v>97187.65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8386830</v>
      </c>
      <c r="D177" s="1">
        <f>'PR-RAS'!E181</f>
        <v>8806446.0399999991</v>
      </c>
      <c r="E177" s="1">
        <v>0</v>
      </c>
      <c r="F177" s="1">
        <v>0</v>
      </c>
      <c r="G177" s="2">
        <f t="shared" si="0"/>
        <v>4575951.0860799998</v>
      </c>
      <c r="H177" s="2">
        <f t="shared" si="1"/>
        <v>3.9999999105930328E-2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1346913</v>
      </c>
      <c r="D178" s="1">
        <f>'PR-RAS'!E182</f>
        <v>1376642.04</v>
      </c>
      <c r="E178" s="1">
        <v>0</v>
      </c>
      <c r="F178" s="1">
        <v>0</v>
      </c>
      <c r="G178" s="2">
        <f t="shared" si="0"/>
        <v>725734.88315999997</v>
      </c>
      <c r="H178" s="2">
        <f t="shared" si="1"/>
        <v>4.0000000037252903E-2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2141086</v>
      </c>
      <c r="D179" s="1">
        <f>'PR-RAS'!E183</f>
        <v>2316242.25</v>
      </c>
      <c r="E179" s="1">
        <v>0</v>
      </c>
      <c r="F179" s="1">
        <v>0</v>
      </c>
      <c r="G179" s="2">
        <f t="shared" si="0"/>
        <v>1205695.5489999999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3383834</v>
      </c>
      <c r="D180" s="1">
        <f>'PR-RAS'!E184</f>
        <v>2924972.13</v>
      </c>
      <c r="E180" s="1">
        <v>0</v>
      </c>
      <c r="F180" s="1">
        <v>0</v>
      </c>
      <c r="G180" s="2">
        <f t="shared" si="0"/>
        <v>1652846.3085399999</v>
      </c>
      <c r="H180" s="2">
        <f t="shared" si="1"/>
        <v>0.12999999988824129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3462803</v>
      </c>
      <c r="D181" s="1">
        <f>'PR-RAS'!E185</f>
        <v>3681291.03</v>
      </c>
      <c r="E181" s="1">
        <v>0</v>
      </c>
      <c r="F181" s="1">
        <v>0</v>
      </c>
      <c r="G181" s="2">
        <f t="shared" si="0"/>
        <v>1948569.3107999996</v>
      </c>
      <c r="H181" s="2">
        <f t="shared" si="1"/>
        <v>2.9999999795109034E-2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12584819</v>
      </c>
      <c r="D182" s="1">
        <f>'PR-RAS'!E186</f>
        <v>16374346.23</v>
      </c>
      <c r="E182" s="1">
        <v>0</v>
      </c>
      <c r="F182" s="1">
        <v>0</v>
      </c>
      <c r="G182" s="2">
        <f t="shared" si="0"/>
        <v>8205365.5742600001</v>
      </c>
      <c r="H182" s="2">
        <f t="shared" si="1"/>
        <v>0.23000000044703484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1591</v>
      </c>
      <c r="D183" s="1">
        <f>'PR-RAS'!E187</f>
        <v>0</v>
      </c>
      <c r="E183" s="1">
        <v>0</v>
      </c>
      <c r="F183" s="1">
        <v>0</v>
      </c>
      <c r="G183" s="2">
        <f t="shared" si="0"/>
        <v>289.56200000000001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2983730</v>
      </c>
      <c r="D184" s="1">
        <f>'PR-RAS'!E188</f>
        <v>4074047.08</v>
      </c>
      <c r="E184" s="1">
        <v>0</v>
      </c>
      <c r="F184" s="1">
        <v>0</v>
      </c>
      <c r="G184" s="2">
        <f t="shared" si="0"/>
        <v>2037123.82128</v>
      </c>
      <c r="H184" s="2">
        <f t="shared" si="1"/>
        <v>8.0000000074505806E-2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58329</v>
      </c>
      <c r="D185" s="1">
        <f>'PR-RAS'!E189</f>
        <v>53224.33</v>
      </c>
      <c r="E185" s="1">
        <v>0</v>
      </c>
      <c r="F185" s="1">
        <v>0</v>
      </c>
      <c r="G185" s="2">
        <f t="shared" si="0"/>
        <v>30319.08944</v>
      </c>
      <c r="H185" s="2">
        <f t="shared" si="1"/>
        <v>0.33000000000174623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78378</v>
      </c>
      <c r="D186" s="1">
        <f>'PR-RAS'!E190</f>
        <v>725730.92</v>
      </c>
      <c r="E186" s="1">
        <v>0</v>
      </c>
      <c r="F186" s="1">
        <v>0</v>
      </c>
      <c r="G186" s="2">
        <f t="shared" si="0"/>
        <v>283020.37040000001</v>
      </c>
      <c r="H186" s="2">
        <f t="shared" si="1"/>
        <v>7.9999999958090484E-2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25661</v>
      </c>
      <c r="D187" s="1">
        <f>'PR-RAS'!E191</f>
        <v>84989.91</v>
      </c>
      <c r="E187" s="1">
        <v>0</v>
      </c>
      <c r="F187" s="1">
        <v>0</v>
      </c>
      <c r="G187" s="2">
        <f t="shared" si="0"/>
        <v>36389.192520000004</v>
      </c>
      <c r="H187" s="2">
        <f t="shared" si="1"/>
        <v>8.999999999650754E-2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33192</v>
      </c>
      <c r="D188" s="1">
        <f>'PR-RAS'!E192</f>
        <v>4625</v>
      </c>
      <c r="E188" s="1">
        <v>0</v>
      </c>
      <c r="F188" s="1">
        <v>0</v>
      </c>
      <c r="G188" s="2">
        <f t="shared" si="0"/>
        <v>7936.6539999999995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960865</v>
      </c>
      <c r="D189" s="1">
        <f>'PR-RAS'!E193</f>
        <v>795334.71</v>
      </c>
      <c r="E189" s="1">
        <v>0</v>
      </c>
      <c r="F189" s="1">
        <v>0</v>
      </c>
      <c r="G189" s="2">
        <f t="shared" si="0"/>
        <v>479688.47096000001</v>
      </c>
      <c r="H189" s="2">
        <f t="shared" si="1"/>
        <v>0.2900000000372529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1648934</v>
      </c>
      <c r="D190" s="1">
        <f>'PR-RAS'!E194</f>
        <v>2386022.7799999998</v>
      </c>
      <c r="E190" s="1">
        <v>0</v>
      </c>
      <c r="F190" s="1">
        <v>0</v>
      </c>
      <c r="G190" s="2">
        <f t="shared" si="0"/>
        <v>1213565.1368399998</v>
      </c>
      <c r="H190" s="2">
        <f t="shared" si="1"/>
        <v>0.22000000020489097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178371</v>
      </c>
      <c r="D191" s="1">
        <f>'PR-RAS'!E195</f>
        <v>24119.43</v>
      </c>
      <c r="E191" s="1">
        <v>0</v>
      </c>
      <c r="F191" s="1">
        <v>0</v>
      </c>
      <c r="G191" s="2">
        <f t="shared" si="0"/>
        <v>43055.873399999997</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1907136</v>
      </c>
      <c r="D192" s="1">
        <f>'PR-RAS'!E196</f>
        <v>2375710.71</v>
      </c>
      <c r="E192" s="1">
        <v>0</v>
      </c>
      <c r="F192" s="1">
        <v>0</v>
      </c>
      <c r="G192" s="2">
        <f t="shared" si="0"/>
        <v>1271784.46722</v>
      </c>
      <c r="H192" s="2">
        <f t="shared" si="1"/>
        <v>0.2900000000372529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1907136</v>
      </c>
      <c r="D206" s="1">
        <f>'PR-RAS'!E210</f>
        <v>2375710.71</v>
      </c>
      <c r="E206" s="1">
        <v>0</v>
      </c>
      <c r="F206" s="1">
        <v>0</v>
      </c>
      <c r="G206" s="2">
        <f t="shared" si="0"/>
        <v>1365004.2711</v>
      </c>
      <c r="H206" s="2">
        <f t="shared" si="1"/>
        <v>0.2900000000372529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81648</v>
      </c>
      <c r="D207" s="1">
        <f>'PR-RAS'!E211</f>
        <v>50993.08</v>
      </c>
      <c r="E207" s="1">
        <v>0</v>
      </c>
      <c r="F207" s="1">
        <v>0</v>
      </c>
      <c r="G207" s="2">
        <f t="shared" si="0"/>
        <v>37828.636959999996</v>
      </c>
      <c r="H207" s="2">
        <f t="shared" si="1"/>
        <v>8.000000000174623E-2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3558</v>
      </c>
      <c r="D208" s="1">
        <f>'PR-RAS'!E212</f>
        <v>2641.44</v>
      </c>
      <c r="E208" s="1">
        <v>0</v>
      </c>
      <c r="F208" s="1">
        <v>0</v>
      </c>
      <c r="G208" s="2">
        <f t="shared" si="0"/>
        <v>1830.0621600000002</v>
      </c>
      <c r="H208" s="2">
        <f t="shared" si="1"/>
        <v>0.44000000000005457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1821930</v>
      </c>
      <c r="D209" s="1">
        <f>'PR-RAS'!E213</f>
        <v>2322076.19</v>
      </c>
      <c r="E209" s="1">
        <v>0</v>
      </c>
      <c r="F209" s="1">
        <v>0</v>
      </c>
      <c r="G209" s="2">
        <f t="shared" si="0"/>
        <v>1344945.1350399998</v>
      </c>
      <c r="H209" s="2">
        <f t="shared" si="1"/>
        <v>0.18999999994412065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468239</v>
      </c>
      <c r="D248" s="1">
        <f>'PR-RAS'!E252</f>
        <v>394635.74</v>
      </c>
      <c r="E248" s="1">
        <v>0</v>
      </c>
      <c r="F248" s="1">
        <v>0</v>
      </c>
      <c r="G248" s="2">
        <f t="shared" si="0"/>
        <v>310605.08856</v>
      </c>
      <c r="H248" s="2">
        <f t="shared" si="1"/>
        <v>0.26000000000931323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468239</v>
      </c>
      <c r="D255" s="1">
        <f>'PR-RAS'!E259</f>
        <v>394635.74</v>
      </c>
      <c r="E255" s="1">
        <v>0</v>
      </c>
      <c r="F255" s="1">
        <v>0</v>
      </c>
      <c r="G255" s="2">
        <f t="shared" si="0"/>
        <v>319407.66191999998</v>
      </c>
      <c r="H255" s="2">
        <f t="shared" si="1"/>
        <v>0.26000000000931323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468239</v>
      </c>
      <c r="D256" s="1">
        <f>'PR-RAS'!E260</f>
        <v>394635.74</v>
      </c>
      <c r="E256" s="1">
        <v>0</v>
      </c>
      <c r="F256" s="1">
        <v>0</v>
      </c>
      <c r="G256" s="2">
        <f t="shared" si="0"/>
        <v>320665.17239999998</v>
      </c>
      <c r="H256" s="2">
        <f t="shared" si="1"/>
        <v>0.26000000000931323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5570089</v>
      </c>
      <c r="D259" s="1">
        <f>'PR-RAS'!E263</f>
        <v>1103196.23</v>
      </c>
      <c r="E259" s="1">
        <v>0</v>
      </c>
      <c r="F259" s="1">
        <v>0</v>
      </c>
      <c r="G259" s="2">
        <f t="shared" si="0"/>
        <v>2006332.2166800001</v>
      </c>
      <c r="H259" s="2">
        <f t="shared" si="1"/>
        <v>0.22999999998137355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5570089</v>
      </c>
      <c r="D269" s="1">
        <f>'PR-RAS'!E273</f>
        <v>1103196.23</v>
      </c>
      <c r="E269" s="1">
        <v>0</v>
      </c>
      <c r="F269" s="1">
        <v>0</v>
      </c>
      <c r="G269" s="2">
        <f t="shared" si="8"/>
        <v>2084097.0312800002</v>
      </c>
      <c r="H269" s="2">
        <f t="shared" si="9"/>
        <v>0.22999999998137355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5534389</v>
      </c>
      <c r="D270" s="1">
        <f>'PR-RAS'!E274</f>
        <v>1075496.23</v>
      </c>
      <c r="E270" s="1">
        <v>0</v>
      </c>
      <c r="F270" s="1">
        <v>0</v>
      </c>
      <c r="G270" s="2">
        <f t="shared" si="8"/>
        <v>2067367.61274</v>
      </c>
      <c r="H270" s="2">
        <f t="shared" si="9"/>
        <v>0.22999999998137355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35700</v>
      </c>
      <c r="D272" s="1">
        <f>'PR-RAS'!E276</f>
        <v>22480</v>
      </c>
      <c r="E272" s="1">
        <v>0</v>
      </c>
      <c r="F272" s="1">
        <v>0</v>
      </c>
      <c r="G272" s="2">
        <f t="shared" si="8"/>
        <v>21858.86</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5220</v>
      </c>
      <c r="E274" s="1">
        <v>0</v>
      </c>
      <c r="F274" s="1">
        <v>0</v>
      </c>
      <c r="G274" s="2">
        <f t="shared" si="8"/>
        <v>2850.1200000000003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1169758305</v>
      </c>
      <c r="D285" s="1">
        <f>'PR-RAS'!E289</f>
        <v>1230463722.1300001</v>
      </c>
      <c r="E285" s="1">
        <v>0</v>
      </c>
      <c r="F285" s="1">
        <v>0</v>
      </c>
      <c r="G285" s="2">
        <f t="shared" si="8"/>
        <v>1031114752.78984</v>
      </c>
      <c r="H285" s="2">
        <f t="shared" si="9"/>
        <v>0.13000011444091797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26027555</v>
      </c>
      <c r="D286" s="1">
        <f>'PR-RAS'!E290</f>
        <v>120602376.71999979</v>
      </c>
      <c r="E286" s="1">
        <v>0</v>
      </c>
      <c r="F286" s="1">
        <v>0</v>
      </c>
      <c r="G286" s="2">
        <f t="shared" si="8"/>
        <v>76161207.905399874</v>
      </c>
      <c r="H286" s="2">
        <f t="shared" si="9"/>
        <v>0.28000020980834961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371861831</v>
      </c>
      <c r="D289" s="1">
        <f>'PR-RAS'!E293</f>
        <v>333723076.25</v>
      </c>
      <c r="E289" s="1">
        <v>0</v>
      </c>
      <c r="F289" s="1">
        <v>0</v>
      </c>
      <c r="G289" s="2">
        <f t="shared" si="8"/>
        <v>299320699.24799997</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61112925</v>
      </c>
      <c r="D290" s="1">
        <f>'PR-RAS'!E294</f>
        <v>56777117.100000001</v>
      </c>
      <c r="E290" s="1">
        <v>0</v>
      </c>
      <c r="F290" s="1">
        <v>0</v>
      </c>
      <c r="G290" s="2">
        <f t="shared" si="8"/>
        <v>50478809.008799993</v>
      </c>
      <c r="H290" s="2">
        <f t="shared" si="9"/>
        <v>0.10000000149011612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4511715</v>
      </c>
      <c r="D291" s="1">
        <f>'PR-RAS'!E295</f>
        <v>5071876.5999999996</v>
      </c>
      <c r="E291" s="1">
        <v>0</v>
      </c>
      <c r="F291" s="1">
        <v>0</v>
      </c>
      <c r="G291" s="2">
        <f t="shared" si="8"/>
        <v>4250085.7779999999</v>
      </c>
      <c r="H291" s="2">
        <f t="shared" si="9"/>
        <v>0.40000000037252903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50711751</v>
      </c>
      <c r="D292" s="1">
        <f>'PR-RAS'!E296</f>
        <v>43762580.350000001</v>
      </c>
      <c r="E292" s="1">
        <v>0</v>
      </c>
      <c r="F292" s="1">
        <v>0</v>
      </c>
      <c r="G292" s="2">
        <f t="shared" si="8"/>
        <v>40226941.304699995</v>
      </c>
      <c r="H292" s="2">
        <f t="shared" si="9"/>
        <v>0.35000000149011612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24117</v>
      </c>
      <c r="D293" s="1">
        <f>'PR-RAS'!E298</f>
        <v>115712.73</v>
      </c>
      <c r="E293" s="1">
        <v>0</v>
      </c>
      <c r="F293" s="1">
        <v>0</v>
      </c>
      <c r="G293" s="2">
        <f t="shared" si="8"/>
        <v>74618.398319999993</v>
      </c>
      <c r="H293" s="2">
        <f t="shared" si="9"/>
        <v>0.27000000000407454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24117</v>
      </c>
      <c r="D306" s="1">
        <f>'PR-RAS'!E311</f>
        <v>115712.73</v>
      </c>
      <c r="E306" s="1">
        <v>0</v>
      </c>
      <c r="F306" s="1">
        <v>0</v>
      </c>
      <c r="G306" s="2">
        <f t="shared" si="8"/>
        <v>77940.450299999997</v>
      </c>
      <c r="H306" s="2">
        <f t="shared" si="9"/>
        <v>0.27000000000407454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22309</v>
      </c>
      <c r="D307" s="1">
        <f>'PR-RAS'!E312</f>
        <v>17401.36</v>
      </c>
      <c r="E307" s="1">
        <v>0</v>
      </c>
      <c r="F307" s="1">
        <v>0</v>
      </c>
      <c r="G307" s="2">
        <f t="shared" si="8"/>
        <v>17476.186320000001</v>
      </c>
      <c r="H307" s="2">
        <f t="shared" si="9"/>
        <v>0.36000000000058208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22309</v>
      </c>
      <c r="D308" s="1">
        <f>'PR-RAS'!E313</f>
        <v>17401.36</v>
      </c>
      <c r="E308" s="1">
        <v>0</v>
      </c>
      <c r="F308" s="1">
        <v>0</v>
      </c>
      <c r="G308" s="2">
        <f t="shared" si="8"/>
        <v>17533.298040000001</v>
      </c>
      <c r="H308" s="2">
        <f t="shared" si="9"/>
        <v>0.36000000000058208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1808</v>
      </c>
      <c r="D312" s="1">
        <f>'PR-RAS'!E317</f>
        <v>16273.84</v>
      </c>
      <c r="E312" s="1">
        <v>0</v>
      </c>
      <c r="F312" s="1">
        <v>0</v>
      </c>
      <c r="G312" s="2">
        <f t="shared" si="8"/>
        <v>10684.616480000001</v>
      </c>
      <c r="H312" s="2">
        <f t="shared" si="9"/>
        <v>0.15999999999985448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1808</v>
      </c>
      <c r="D315" s="1">
        <f>'PR-RAS'!E320</f>
        <v>16273.84</v>
      </c>
      <c r="E315" s="1">
        <v>0</v>
      </c>
      <c r="F315" s="1">
        <v>0</v>
      </c>
      <c r="G315" s="2">
        <f t="shared" si="8"/>
        <v>10787.68352</v>
      </c>
      <c r="H315" s="2">
        <f t="shared" si="9"/>
        <v>0.15999999999985448</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82037.53</v>
      </c>
      <c r="E321" s="1">
        <v>0</v>
      </c>
      <c r="F321" s="1">
        <v>0</v>
      </c>
      <c r="G321" s="2">
        <f t="shared" si="8"/>
        <v>52504.019200000002</v>
      </c>
      <c r="H321" s="2">
        <f t="shared" si="9"/>
        <v>0.47000000000116415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82037.53</v>
      </c>
      <c r="E322" s="1">
        <v>0</v>
      </c>
      <c r="F322" s="1">
        <v>0</v>
      </c>
      <c r="G322" s="2">
        <f t="shared" si="8"/>
        <v>52668.094259999998</v>
      </c>
      <c r="H322" s="2">
        <f t="shared" si="9"/>
        <v>0.47000000000116415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34459278</v>
      </c>
      <c r="D345" s="1">
        <f>'PR-RAS'!E350</f>
        <v>115270266.72000001</v>
      </c>
      <c r="E345" s="1">
        <v>0</v>
      </c>
      <c r="F345" s="1">
        <v>0</v>
      </c>
      <c r="G345" s="2">
        <f t="shared" si="8"/>
        <v>91159935.135360003</v>
      </c>
      <c r="H345" s="2">
        <f t="shared" si="9"/>
        <v>0.2799999862909317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160061</v>
      </c>
      <c r="D346" s="1">
        <f>'PR-RAS'!E351</f>
        <v>313502.5</v>
      </c>
      <c r="E346" s="1">
        <v>0</v>
      </c>
      <c r="F346" s="1">
        <v>0</v>
      </c>
      <c r="G346" s="2">
        <f t="shared" si="8"/>
        <v>271537.76999999996</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160061</v>
      </c>
      <c r="D351" s="1">
        <f>'PR-RAS'!E356</f>
        <v>313502.5</v>
      </c>
      <c r="E351" s="1">
        <v>0</v>
      </c>
      <c r="F351" s="1">
        <v>0</v>
      </c>
      <c r="G351" s="2">
        <f t="shared" si="8"/>
        <v>275473.09999999998</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160061</v>
      </c>
      <c r="D354" s="1">
        <f>'PR-RAS'!E359</f>
        <v>136002.5</v>
      </c>
      <c r="E354" s="1">
        <v>0</v>
      </c>
      <c r="F354" s="1">
        <v>0</v>
      </c>
      <c r="G354" s="2">
        <f t="shared" si="8"/>
        <v>152519.29799999998</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177500</v>
      </c>
      <c r="E357" s="1">
        <v>0</v>
      </c>
      <c r="F357" s="1">
        <v>0</v>
      </c>
      <c r="G357" s="2">
        <f t="shared" si="8"/>
        <v>126380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32527854</v>
      </c>
      <c r="D358" s="1">
        <f>'PR-RAS'!E363</f>
        <v>113978075.04000001</v>
      </c>
      <c r="E358" s="1">
        <v>0</v>
      </c>
      <c r="F358" s="1">
        <v>0</v>
      </c>
      <c r="G358" s="2">
        <f t="shared" si="8"/>
        <v>92992789.456560001</v>
      </c>
      <c r="H358" s="2">
        <f t="shared" si="9"/>
        <v>4.0000006556510925E-2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12558220</v>
      </c>
      <c r="D359" s="1">
        <f>'PR-RAS'!E364</f>
        <v>90304058.530000001</v>
      </c>
      <c r="E359" s="1">
        <v>0</v>
      </c>
      <c r="F359" s="1">
        <v>0</v>
      </c>
      <c r="G359" s="2">
        <f t="shared" si="8"/>
        <v>69153548.667479992</v>
      </c>
      <c r="H359" s="2">
        <f t="shared" si="9"/>
        <v>0.4699999988079071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12558220</v>
      </c>
      <c r="D361" s="1">
        <f>'PR-RAS'!E366</f>
        <v>90304058.530000001</v>
      </c>
      <c r="E361" s="1">
        <v>0</v>
      </c>
      <c r="F361" s="1">
        <v>0</v>
      </c>
      <c r="G361" s="2">
        <f t="shared" si="8"/>
        <v>69539881.341600001</v>
      </c>
      <c r="H361" s="2">
        <f t="shared" si="9"/>
        <v>0.4699999988079071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19867572</v>
      </c>
      <c r="D364" s="1">
        <f>'PR-RAS'!E369</f>
        <v>23316155.02</v>
      </c>
      <c r="E364" s="1">
        <v>0</v>
      </c>
      <c r="F364" s="1">
        <v>0</v>
      </c>
      <c r="G364" s="2">
        <f t="shared" si="8"/>
        <v>24139457.180519998</v>
      </c>
      <c r="H364" s="2">
        <f t="shared" si="9"/>
        <v>1.9999999552965164E-2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969540</v>
      </c>
      <c r="D365" s="1">
        <f>'PR-RAS'!E370</f>
        <v>740635.81</v>
      </c>
      <c r="E365" s="1">
        <v>0</v>
      </c>
      <c r="F365" s="1">
        <v>0</v>
      </c>
      <c r="G365" s="2">
        <f t="shared" si="8"/>
        <v>892095.42968000006</v>
      </c>
      <c r="H365" s="2">
        <f t="shared" si="9"/>
        <v>0.18999999994412065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19230</v>
      </c>
      <c r="D366" s="1">
        <f>'PR-RAS'!E371</f>
        <v>13887.48</v>
      </c>
      <c r="E366" s="1">
        <v>0</v>
      </c>
      <c r="F366" s="1">
        <v>0</v>
      </c>
      <c r="G366" s="2">
        <f t="shared" si="8"/>
        <v>17156.810399999998</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353875</v>
      </c>
      <c r="D367" s="1">
        <f>'PR-RAS'!E372</f>
        <v>298940.5</v>
      </c>
      <c r="E367" s="1">
        <v>0</v>
      </c>
      <c r="F367" s="1">
        <v>0</v>
      </c>
      <c r="G367" s="2">
        <f t="shared" si="8"/>
        <v>348342.696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17425550</v>
      </c>
      <c r="D368" s="1">
        <f>'PR-RAS'!E373</f>
        <v>21298573.850000001</v>
      </c>
      <c r="E368" s="1">
        <v>0</v>
      </c>
      <c r="F368" s="1">
        <v>0</v>
      </c>
      <c r="G368" s="2">
        <f t="shared" si="8"/>
        <v>22028330.0559</v>
      </c>
      <c r="H368" s="2">
        <f t="shared" si="9"/>
        <v>0.14999999850988388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13172</v>
      </c>
      <c r="D369" s="1">
        <f>'PR-RAS'!E374</f>
        <v>14391</v>
      </c>
      <c r="E369" s="1">
        <v>0</v>
      </c>
      <c r="F369" s="1">
        <v>0</v>
      </c>
      <c r="G369" s="2">
        <f t="shared" si="8"/>
        <v>15439.072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1086205</v>
      </c>
      <c r="D371" s="1">
        <f>'PR-RAS'!E376</f>
        <v>949726.38</v>
      </c>
      <c r="E371" s="1">
        <v>0</v>
      </c>
      <c r="F371" s="1">
        <v>0</v>
      </c>
      <c r="G371" s="2">
        <f t="shared" si="8"/>
        <v>1104693.3711999999</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52284</v>
      </c>
      <c r="D373" s="1">
        <f>'PR-RAS'!E378</f>
        <v>343452.68</v>
      </c>
      <c r="E373" s="1">
        <v>0</v>
      </c>
      <c r="F373" s="1">
        <v>0</v>
      </c>
      <c r="G373" s="2">
        <f t="shared" si="8"/>
        <v>274978.44192000001</v>
      </c>
      <c r="H373" s="2">
        <f t="shared" si="9"/>
        <v>0.32000000000698492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52284</v>
      </c>
      <c r="D374" s="1">
        <f>'PR-RAS'!E379</f>
        <v>343452.68</v>
      </c>
      <c r="E374" s="1">
        <v>0</v>
      </c>
      <c r="F374" s="1">
        <v>0</v>
      </c>
      <c r="G374" s="2">
        <f t="shared" si="8"/>
        <v>275717.63127999997</v>
      </c>
      <c r="H374" s="2">
        <f t="shared" si="9"/>
        <v>0.32000000000698492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36578</v>
      </c>
      <c r="D378" s="1">
        <f>'PR-RAS'!E383</f>
        <v>14408.81</v>
      </c>
      <c r="E378" s="1">
        <v>0</v>
      </c>
      <c r="F378" s="1">
        <v>0</v>
      </c>
      <c r="G378" s="2">
        <f t="shared" si="8"/>
        <v>24654.148739999997</v>
      </c>
      <c r="H378" s="2">
        <f t="shared" si="9"/>
        <v>0.19000000000050932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36578</v>
      </c>
      <c r="D379" s="1">
        <f>'PR-RAS'!E384</f>
        <v>14408.81</v>
      </c>
      <c r="E379" s="1">
        <v>0</v>
      </c>
      <c r="F379" s="1">
        <v>0</v>
      </c>
      <c r="G379" s="2">
        <f t="shared" si="8"/>
        <v>24719.54436</v>
      </c>
      <c r="H379" s="2">
        <f t="shared" si="9"/>
        <v>0.19000000000050932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13200</v>
      </c>
      <c r="D386" s="1">
        <f>'PR-RAS'!E391</f>
        <v>0</v>
      </c>
      <c r="E386" s="1">
        <v>0</v>
      </c>
      <c r="F386" s="1">
        <v>0</v>
      </c>
      <c r="G386" s="2">
        <f t="shared" si="8"/>
        <v>5082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13200</v>
      </c>
      <c r="D388" s="1">
        <f>'PR-RAS'!E393</f>
        <v>0</v>
      </c>
      <c r="E388" s="1">
        <v>0</v>
      </c>
      <c r="F388" s="1">
        <v>0</v>
      </c>
      <c r="G388" s="2">
        <f t="shared" si="8"/>
        <v>5108.4000000000005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1771363</v>
      </c>
      <c r="D397" s="1">
        <f>'PR-RAS'!E402</f>
        <v>978689.18</v>
      </c>
      <c r="E397" s="1">
        <v>0</v>
      </c>
      <c r="F397" s="1">
        <v>0</v>
      </c>
      <c r="G397" s="2">
        <f t="shared" si="8"/>
        <v>1476581.5785600003</v>
      </c>
      <c r="H397" s="2">
        <f t="shared" si="9"/>
        <v>0.18000000005122274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1771363</v>
      </c>
      <c r="D398" s="1">
        <f>'PR-RAS'!E403</f>
        <v>978689.18</v>
      </c>
      <c r="E398" s="1">
        <v>0</v>
      </c>
      <c r="F398" s="1">
        <v>0</v>
      </c>
      <c r="G398" s="2">
        <f t="shared" si="8"/>
        <v>1480310.3199200002</v>
      </c>
      <c r="H398" s="2">
        <f t="shared" si="9"/>
        <v>0.18000000005122274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34435161</v>
      </c>
      <c r="D403" s="1">
        <f>'PR-RAS'!E408</f>
        <v>115154553.99000001</v>
      </c>
      <c r="E403" s="1">
        <v>0</v>
      </c>
      <c r="F403" s="1">
        <v>0</v>
      </c>
      <c r="G403" s="2">
        <f t="shared" si="8"/>
        <v>106427196.12996002</v>
      </c>
      <c r="H403" s="2">
        <f t="shared" si="9"/>
        <v>9.9999904632568359E-3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196794572</v>
      </c>
      <c r="D405" s="1">
        <f>'PR-RAS'!E410</f>
        <v>207226821.44999999</v>
      </c>
      <c r="E405" s="1">
        <v>0</v>
      </c>
      <c r="F405" s="1">
        <v>0</v>
      </c>
      <c r="G405" s="2">
        <f t="shared" si="8"/>
        <v>246944278.81960002</v>
      </c>
      <c r="H405" s="2">
        <f t="shared" si="9"/>
        <v>0.44999998807907104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464334</v>
      </c>
      <c r="D406" s="1">
        <f>'PR-RAS'!E411</f>
        <v>398636.16</v>
      </c>
      <c r="E406" s="1">
        <v>0</v>
      </c>
      <c r="F406" s="1">
        <v>0</v>
      </c>
      <c r="G406" s="2">
        <f t="shared" si="8"/>
        <v>510950.55959999998</v>
      </c>
      <c r="H406" s="2">
        <f t="shared" si="9"/>
        <v>0.15999999997438863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1195809977</v>
      </c>
      <c r="D407" s="1">
        <f>'PR-RAS'!E412</f>
        <v>1351181811.5799999</v>
      </c>
      <c r="E407" s="1">
        <v>0</v>
      </c>
      <c r="F407" s="1">
        <v>0</v>
      </c>
      <c r="G407" s="2">
        <f t="shared" si="8"/>
        <v>1582658481.6649601</v>
      </c>
      <c r="H407" s="2">
        <f t="shared" si="9"/>
        <v>0.42000007629394531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1204217583</v>
      </c>
      <c r="D408" s="1">
        <f>'PR-RAS'!E413</f>
        <v>1345733988.8500001</v>
      </c>
      <c r="E408" s="1">
        <v>0</v>
      </c>
      <c r="F408" s="1">
        <v>0</v>
      </c>
      <c r="G408" s="2">
        <f t="shared" si="8"/>
        <v>1585544023.2049</v>
      </c>
      <c r="H408" s="2">
        <f t="shared" si="9"/>
        <v>0.14999985694885254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5447822.7299997807</v>
      </c>
      <c r="E409" s="1">
        <v>0</v>
      </c>
      <c r="F409" s="1">
        <v>0</v>
      </c>
      <c r="G409" s="2">
        <f t="shared" si="8"/>
        <v>4445423.3476798208</v>
      </c>
      <c r="H409" s="2">
        <f t="shared" si="9"/>
        <v>0.27000021934509277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8407606</v>
      </c>
      <c r="D410" s="1">
        <f>'PR-RAS'!E415</f>
        <v>0</v>
      </c>
      <c r="E410" s="1">
        <v>0</v>
      </c>
      <c r="F410" s="1">
        <v>0</v>
      </c>
      <c r="G410" s="2">
        <f t="shared" si="8"/>
        <v>3438710.8539999998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568656403</v>
      </c>
      <c r="D412" s="1">
        <f>'PR-RAS'!E417</f>
        <v>540949897.70000005</v>
      </c>
      <c r="E412" s="1">
        <v>0</v>
      </c>
      <c r="F412" s="1">
        <v>0</v>
      </c>
      <c r="G412" s="2">
        <f t="shared" si="8"/>
        <v>678378597.5424</v>
      </c>
      <c r="H412" s="2">
        <f t="shared" si="9"/>
        <v>0.29999995231628418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61577259</v>
      </c>
      <c r="D413" s="1">
        <f>'PR-RAS'!E418</f>
        <v>57175753.259999998</v>
      </c>
      <c r="E413" s="1">
        <v>0</v>
      </c>
      <c r="F413" s="1">
        <v>0</v>
      </c>
      <c r="G413" s="2">
        <f t="shared" si="8"/>
        <v>72482651.394239992</v>
      </c>
      <c r="H413" s="2">
        <f t="shared" si="9"/>
        <v>0.25999999791383743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1195809977</v>
      </c>
      <c r="D633" s="1">
        <f>'PR-RAS'!E639</f>
        <v>1351181811.5799999</v>
      </c>
      <c r="E633" s="1">
        <v>0</v>
      </c>
      <c r="F633" s="1">
        <v>0</v>
      </c>
      <c r="G633" s="2">
        <f t="shared" si="10"/>
        <v>2463645715.3011198</v>
      </c>
      <c r="H633" s="2">
        <f t="shared" si="11"/>
        <v>0.42000007629394531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1204217583</v>
      </c>
      <c r="D634" s="1">
        <f>'PR-RAS'!E640</f>
        <v>1345733988.8500001</v>
      </c>
      <c r="E634" s="1">
        <v>0</v>
      </c>
      <c r="F634" s="1">
        <v>0</v>
      </c>
      <c r="G634" s="2">
        <f t="shared" si="10"/>
        <v>2465968959.9231</v>
      </c>
      <c r="H634" s="2">
        <f t="shared" si="11"/>
        <v>0.14999985694885254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5447822.7299997807</v>
      </c>
      <c r="E635" s="1">
        <v>0</v>
      </c>
      <c r="F635" s="1">
        <v>0</v>
      </c>
      <c r="G635" s="2">
        <f t="shared" si="10"/>
        <v>6907839.2216397217</v>
      </c>
      <c r="H635" s="2">
        <f t="shared" si="11"/>
        <v>0.27000021934509277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8407606</v>
      </c>
      <c r="D636" s="1">
        <f>'PR-RAS'!E642</f>
        <v>0</v>
      </c>
      <c r="E636" s="1">
        <v>0</v>
      </c>
      <c r="F636" s="1">
        <v>0</v>
      </c>
      <c r="G636" s="2">
        <f t="shared" si="10"/>
        <v>5338829.8100000005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568656403</v>
      </c>
      <c r="D638" s="1">
        <f>'PR-RAS'!E644</f>
        <v>540949897.70000005</v>
      </c>
      <c r="E638" s="1">
        <v>0</v>
      </c>
      <c r="F638" s="1">
        <v>0</v>
      </c>
      <c r="G638" s="2">
        <f t="shared" si="10"/>
        <v>1051404298.3808001</v>
      </c>
      <c r="H638" s="2">
        <f t="shared" si="11"/>
        <v>0.29999995231628418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577064009</v>
      </c>
      <c r="D640" s="1">
        <f>'PR-RAS'!E646</f>
        <v>535502074.97000027</v>
      </c>
      <c r="E640" s="1">
        <v>0</v>
      </c>
      <c r="F640" s="1">
        <v>0</v>
      </c>
      <c r="G640" s="2">
        <f t="shared" si="10"/>
        <v>1053115553.5626603</v>
      </c>
      <c r="H640" s="2">
        <f t="shared" si="11"/>
        <v>2.9999732971191406E-2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219986</v>
      </c>
      <c r="D641" s="1">
        <f>'PR-RAS'!E647</f>
        <v>0</v>
      </c>
      <c r="E641" s="1">
        <v>0</v>
      </c>
      <c r="F641" s="1">
        <v>0</v>
      </c>
      <c r="G641" s="2">
        <f t="shared" si="10"/>
        <v>140791.04000000001</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9514</v>
      </c>
      <c r="D642" s="1">
        <f>'PR-RAS'!E649</f>
        <v>11017.56</v>
      </c>
      <c r="E642" s="1">
        <v>0</v>
      </c>
      <c r="F642" s="1">
        <v>0</v>
      </c>
      <c r="G642" s="2">
        <f t="shared" si="10"/>
        <v>20222.985919999999</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621068434</v>
      </c>
      <c r="D643" s="1">
        <f>'PR-RAS'!E650</f>
        <v>637154464.42999995</v>
      </c>
      <c r="E643" s="1">
        <v>0</v>
      </c>
      <c r="F643" s="1">
        <v>0</v>
      </c>
      <c r="G643" s="2">
        <f t="shared" si="10"/>
        <v>1216832266.95612</v>
      </c>
      <c r="H643" s="2">
        <f t="shared" si="11"/>
        <v>0.4299999475479126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621066930</v>
      </c>
      <c r="D644" s="1">
        <f>'PR-RAS'!E651</f>
        <v>637116892</v>
      </c>
      <c r="E644" s="1">
        <v>0</v>
      </c>
      <c r="F644" s="1">
        <v>0</v>
      </c>
      <c r="G644" s="2">
        <f t="shared" si="10"/>
        <v>1218678359.102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11018</v>
      </c>
      <c r="D645" s="1">
        <f>'PR-RAS'!E652</f>
        <v>48589.989999890327</v>
      </c>
      <c r="E645" s="1">
        <v>0</v>
      </c>
      <c r="F645" s="1">
        <v>0</v>
      </c>
      <c r="G645" s="2">
        <f t="shared" si="10"/>
        <v>69679.499119858738</v>
      </c>
      <c r="H645" s="2">
        <f t="shared" si="11"/>
        <v>1.0000109672546387E-2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3090</v>
      </c>
      <c r="D647" s="1">
        <f>'PR-RAS'!E654</f>
        <v>3064</v>
      </c>
      <c r="E647" s="1">
        <v>0</v>
      </c>
      <c r="F647" s="1">
        <v>0</v>
      </c>
      <c r="G647" s="2">
        <f t="shared" si="10"/>
        <v>5954.8280000000004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2914</v>
      </c>
      <c r="D649" s="1">
        <f>'PR-RAS'!E656</f>
        <v>2861</v>
      </c>
      <c r="E649" s="1">
        <v>0</v>
      </c>
      <c r="F649" s="1">
        <v>0</v>
      </c>
      <c r="G649" s="2">
        <f t="shared" si="10"/>
        <v>5596.1280000000006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2536831</v>
      </c>
      <c r="D662" s="1">
        <f>'PR-RAS'!E669</f>
        <v>2397054.4900000002</v>
      </c>
      <c r="E662" s="1">
        <v>0</v>
      </c>
      <c r="F662" s="1">
        <v>0</v>
      </c>
      <c r="G662" s="2">
        <f t="shared" si="10"/>
        <v>4845751.3267800007</v>
      </c>
      <c r="H662" s="2">
        <f t="shared" si="11"/>
        <v>0.49000000022351742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70000</v>
      </c>
      <c r="E666" s="1">
        <v>0</v>
      </c>
      <c r="F666" s="1">
        <v>0</v>
      </c>
      <c r="G666" s="2">
        <f t="shared" si="10"/>
        <v>93100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13000</v>
      </c>
      <c r="E669" s="1">
        <v>0</v>
      </c>
      <c r="F669" s="1">
        <v>0</v>
      </c>
      <c r="G669" s="2">
        <f t="shared" si="10"/>
        <v>17368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1032885</v>
      </c>
      <c r="D671" s="1">
        <f>'PR-RAS'!E678</f>
        <v>1269233</v>
      </c>
      <c r="E671" s="1">
        <v>0</v>
      </c>
      <c r="F671" s="1">
        <v>0</v>
      </c>
      <c r="G671" s="2">
        <f t="shared" si="10"/>
        <v>2392805.17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160127</v>
      </c>
      <c r="D690" s="1">
        <f>'PR-RAS'!E697</f>
        <v>8470.36</v>
      </c>
      <c r="E690" s="1">
        <v>0</v>
      </c>
      <c r="F690" s="1">
        <v>0</v>
      </c>
      <c r="G690" s="2">
        <f t="shared" si="10"/>
        <v>121999.65908</v>
      </c>
      <c r="H690" s="2">
        <f t="shared" si="11"/>
        <v>0.36000000000058208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60202168</v>
      </c>
      <c r="D703" s="1">
        <f>'PR-RAS'!E710</f>
        <v>65836598.340000004</v>
      </c>
      <c r="E703" s="1">
        <v>0</v>
      </c>
      <c r="F703" s="1">
        <v>0</v>
      </c>
      <c r="G703" s="2">
        <f t="shared" si="10"/>
        <v>134696506.00536001</v>
      </c>
      <c r="H703" s="2">
        <f t="shared" si="11"/>
        <v>0.34000000357627869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424552</v>
      </c>
      <c r="D705" s="1">
        <f>'PR-RAS'!E712</f>
        <v>488685.65</v>
      </c>
      <c r="E705" s="1">
        <v>0</v>
      </c>
      <c r="F705" s="1">
        <v>0</v>
      </c>
      <c r="G705" s="2">
        <f t="shared" si="10"/>
        <v>986954.00319999992</v>
      </c>
      <c r="H705" s="2">
        <f t="shared" si="11"/>
        <v>0.34999999997671694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982315</v>
      </c>
      <c r="D709" s="1">
        <f>'PR-RAS'!E716</f>
        <v>1333641.6100000001</v>
      </c>
      <c r="E709" s="1">
        <v>0</v>
      </c>
      <c r="F709" s="1">
        <v>0</v>
      </c>
      <c r="G709" s="2">
        <f t="shared" si="10"/>
        <v>2583915.5397600001</v>
      </c>
      <c r="H709" s="2">
        <f t="shared" si="11"/>
        <v>0.38999999989755452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1562322</v>
      </c>
      <c r="D710" s="1">
        <f>'PR-RAS'!E717</f>
        <v>1474629.38</v>
      </c>
      <c r="E710" s="1">
        <v>0</v>
      </c>
      <c r="F710" s="1">
        <v>0</v>
      </c>
      <c r="G710" s="2">
        <f t="shared" si="10"/>
        <v>3198710.7588399998</v>
      </c>
      <c r="H710" s="2">
        <f t="shared" si="11"/>
        <v>0.37999999988824129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13828010</v>
      </c>
      <c r="D711" s="1">
        <f>'PR-RAS'!E718</f>
        <v>15267510.98</v>
      </c>
      <c r="E711" s="1">
        <v>0</v>
      </c>
      <c r="F711" s="1">
        <v>0</v>
      </c>
      <c r="G711" s="2">
        <f t="shared" si="10"/>
        <v>31497752.691599999</v>
      </c>
      <c r="H711" s="2">
        <f t="shared" si="11"/>
        <v>1.9999999552965164E-2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226276</v>
      </c>
      <c r="D713" s="1">
        <f>'PR-RAS'!E720</f>
        <v>203421.6</v>
      </c>
      <c r="E713" s="1">
        <v>0</v>
      </c>
      <c r="F713" s="1">
        <v>0</v>
      </c>
      <c r="G713" s="2">
        <f t="shared" si="10"/>
        <v>450780.87039999996</v>
      </c>
      <c r="H713" s="2">
        <f t="shared" si="11"/>
        <v>0.39999999999417923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299962</v>
      </c>
      <c r="D715" s="1">
        <f>'PR-RAS'!E722</f>
        <v>225308.87</v>
      </c>
      <c r="E715" s="1">
        <v>0</v>
      </c>
      <c r="F715" s="1">
        <v>0</v>
      </c>
      <c r="G715" s="2">
        <f t="shared" si="10"/>
        <v>535913.93435999996</v>
      </c>
      <c r="H715" s="2">
        <f t="shared" si="11"/>
        <v>0.13000000000465661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2783460</v>
      </c>
      <c r="D716" s="1">
        <f>'PR-RAS'!E723</f>
        <v>2171869.6</v>
      </c>
      <c r="E716" s="1">
        <v>0</v>
      </c>
      <c r="F716" s="1">
        <v>0</v>
      </c>
      <c r="G716" s="2">
        <f t="shared" si="10"/>
        <v>5095947.4280000003</v>
      </c>
      <c r="H716" s="2">
        <f t="shared" si="11"/>
        <v>0.39999999990686774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58329</v>
      </c>
      <c r="D718" s="1">
        <f>'PR-RAS'!E725</f>
        <v>53224.33</v>
      </c>
      <c r="E718" s="1">
        <v>0</v>
      </c>
      <c r="F718" s="1">
        <v>0</v>
      </c>
      <c r="G718" s="2">
        <f t="shared" si="10"/>
        <v>118145.58222</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46553</v>
      </c>
      <c r="D719" s="1">
        <f>'PR-RAS'!E726</f>
        <v>552128.93000000005</v>
      </c>
      <c r="E719" s="1">
        <v>0</v>
      </c>
      <c r="F719" s="1">
        <v>0</v>
      </c>
      <c r="G719" s="2">
        <f t="shared" si="10"/>
        <v>826282.19748000009</v>
      </c>
      <c r="H719" s="2">
        <f t="shared" si="11"/>
        <v>6.9999999948777258E-2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468239</v>
      </c>
      <c r="D812" s="1">
        <f>'PR-RAS'!E819</f>
        <v>394635.74</v>
      </c>
      <c r="E812" s="1">
        <v>0</v>
      </c>
      <c r="F812" s="1">
        <v>0</v>
      </c>
      <c r="G812" s="2">
        <f t="shared" si="18"/>
        <v>1019840.9992800001</v>
      </c>
      <c r="H812" s="2">
        <f t="shared" si="19"/>
        <v>0.26000000000931323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558317540</v>
      </c>
      <c r="D984" s="6">
        <f>BILANCA!E6</f>
        <v>660373946.70000005</v>
      </c>
      <c r="E984" s="6">
        <v>0</v>
      </c>
      <c r="F984" s="6">
        <v>0</v>
      </c>
      <c r="G984" s="7">
        <f t="shared" ref="G984:G1241" si="22">B984/1000*C984+B984/500*D984</f>
        <v>1879065.4334000002</v>
      </c>
      <c r="H984" s="7">
        <f t="shared" si="19"/>
        <v>0.29999995231628418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474293504</v>
      </c>
      <c r="D985" s="1">
        <f>BILANCA!E7</f>
        <v>575938120.87</v>
      </c>
      <c r="E985" s="1">
        <v>0</v>
      </c>
      <c r="F985" s="1">
        <v>0</v>
      </c>
      <c r="G985" s="2">
        <f t="shared" si="22"/>
        <v>3252339.4914799999</v>
      </c>
      <c r="H985" s="2">
        <f t="shared" si="19"/>
        <v>0.12999999523162842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6957657</v>
      </c>
      <c r="D986" s="1">
        <f>BILANCA!E8</f>
        <v>7093659.669999999</v>
      </c>
      <c r="E986" s="1">
        <v>0</v>
      </c>
      <c r="F986" s="1">
        <v>0</v>
      </c>
      <c r="G986" s="2">
        <f t="shared" si="22"/>
        <v>63434.929019999996</v>
      </c>
      <c r="H986" s="2">
        <f t="shared" si="19"/>
        <v>0.33000000100582838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451145</v>
      </c>
      <c r="D987" s="1">
        <f>BILANCA!E9</f>
        <v>451145.05</v>
      </c>
      <c r="E987" s="1">
        <v>0</v>
      </c>
      <c r="F987" s="1">
        <v>0</v>
      </c>
      <c r="G987" s="2">
        <f t="shared" si="22"/>
        <v>5413.7404000000006</v>
      </c>
      <c r="H987" s="2">
        <f t="shared" si="19"/>
        <v>4.9999999988358468E-2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6606579</v>
      </c>
      <c r="D988" s="1">
        <f>BILANCA!E10</f>
        <v>6742581.5999999996</v>
      </c>
      <c r="E988" s="1">
        <v>0</v>
      </c>
      <c r="F988" s="1">
        <v>0</v>
      </c>
      <c r="G988" s="2">
        <f t="shared" si="22"/>
        <v>100458.711</v>
      </c>
      <c r="H988" s="2">
        <f t="shared" si="19"/>
        <v>0.40000000037252903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100067</v>
      </c>
      <c r="D989" s="1">
        <f>BILANCA!E11</f>
        <v>100066.98</v>
      </c>
      <c r="E989" s="1">
        <v>0</v>
      </c>
      <c r="F989" s="1">
        <v>0</v>
      </c>
      <c r="G989" s="2">
        <f t="shared" si="22"/>
        <v>1801.2057600000001</v>
      </c>
      <c r="H989" s="2">
        <f t="shared" si="19"/>
        <v>2.0000000004074536E-2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421270612</v>
      </c>
      <c r="D990" s="1">
        <f>BILANCA!E12</f>
        <v>412071482.81000006</v>
      </c>
      <c r="E990" s="1">
        <v>0</v>
      </c>
      <c r="F990" s="1">
        <v>0</v>
      </c>
      <c r="G990" s="2">
        <f t="shared" si="22"/>
        <v>8717895.0433400013</v>
      </c>
      <c r="H990" s="2">
        <f t="shared" si="19"/>
        <v>0.18999993801116943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337954906</v>
      </c>
      <c r="D991" s="1">
        <f>BILANCA!E13</f>
        <v>333483711.04000002</v>
      </c>
      <c r="E991" s="1">
        <v>0</v>
      </c>
      <c r="F991" s="1">
        <v>0</v>
      </c>
      <c r="G991" s="2">
        <f t="shared" si="22"/>
        <v>8039378.624640001</v>
      </c>
      <c r="H991" s="2">
        <f t="shared" si="19"/>
        <v>4.0000021457672119E-2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2203835</v>
      </c>
      <c r="D992" s="1">
        <f>BILANCA!E14</f>
        <v>2203835.4</v>
      </c>
      <c r="E992" s="1">
        <v>0</v>
      </c>
      <c r="F992" s="1">
        <v>0</v>
      </c>
      <c r="G992" s="2">
        <f t="shared" si="22"/>
        <v>59503.552199999998</v>
      </c>
      <c r="H992" s="2">
        <f t="shared" si="19"/>
        <v>0.39999999990686774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482572335</v>
      </c>
      <c r="D993" s="1">
        <f>BILANCA!E15</f>
        <v>484229152.42000002</v>
      </c>
      <c r="E993" s="1">
        <v>0</v>
      </c>
      <c r="F993" s="1">
        <v>0</v>
      </c>
      <c r="G993" s="2">
        <f t="shared" si="22"/>
        <v>14510306.398400001</v>
      </c>
      <c r="H993" s="2">
        <f t="shared" si="19"/>
        <v>0.42000001668930054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760489</v>
      </c>
      <c r="D994" s="1">
        <f>BILANCA!E16</f>
        <v>760489.22</v>
      </c>
      <c r="E994" s="1">
        <v>0</v>
      </c>
      <c r="F994" s="1">
        <v>0</v>
      </c>
      <c r="G994" s="2">
        <f t="shared" si="22"/>
        <v>25096.141839999997</v>
      </c>
      <c r="H994" s="2">
        <f t="shared" si="19"/>
        <v>0.21999999997206032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4257929</v>
      </c>
      <c r="D995" s="1">
        <f>BILANCA!E17</f>
        <v>4257929.26</v>
      </c>
      <c r="E995" s="1">
        <v>0</v>
      </c>
      <c r="F995" s="1">
        <v>0</v>
      </c>
      <c r="G995" s="2">
        <f t="shared" si="22"/>
        <v>153285.45023999998</v>
      </c>
      <c r="H995" s="2">
        <f t="shared" si="19"/>
        <v>0.25999999977648258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151839682</v>
      </c>
      <c r="D996" s="1">
        <f>BILANCA!E18</f>
        <v>157967695.25999999</v>
      </c>
      <c r="E996" s="1">
        <v>0</v>
      </c>
      <c r="F996" s="1">
        <v>0</v>
      </c>
      <c r="G996" s="2">
        <f t="shared" si="22"/>
        <v>6081075.94276</v>
      </c>
      <c r="H996" s="2">
        <f t="shared" si="19"/>
        <v>0.25999999046325684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80859681</v>
      </c>
      <c r="D997" s="1">
        <f>BILANCA!E19</f>
        <v>77180273.720000029</v>
      </c>
      <c r="E997" s="1">
        <v>0</v>
      </c>
      <c r="F997" s="1">
        <v>0</v>
      </c>
      <c r="G997" s="2">
        <f t="shared" si="22"/>
        <v>3293083.1981600006</v>
      </c>
      <c r="H997" s="2">
        <f t="shared" si="19"/>
        <v>0.27999997138977051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10724299</v>
      </c>
      <c r="D998" s="1">
        <f>BILANCA!E20</f>
        <v>11246490.289999999</v>
      </c>
      <c r="E998" s="1">
        <v>0</v>
      </c>
      <c r="F998" s="1">
        <v>0</v>
      </c>
      <c r="G998" s="2">
        <f t="shared" si="22"/>
        <v>498259.19369999995</v>
      </c>
      <c r="H998" s="2">
        <f t="shared" si="19"/>
        <v>0.28999999910593033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498501</v>
      </c>
      <c r="D999" s="1">
        <f>BILANCA!E21</f>
        <v>524001.25</v>
      </c>
      <c r="E999" s="1">
        <v>0</v>
      </c>
      <c r="F999" s="1">
        <v>0</v>
      </c>
      <c r="G999" s="2">
        <f t="shared" si="22"/>
        <v>24744.056</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8053048</v>
      </c>
      <c r="D1000" s="1">
        <f>BILANCA!E22</f>
        <v>8170582.9400000004</v>
      </c>
      <c r="E1000" s="1">
        <v>0</v>
      </c>
      <c r="F1000" s="1">
        <v>0</v>
      </c>
      <c r="G1000" s="2">
        <f t="shared" si="22"/>
        <v>414701.6359600001</v>
      </c>
      <c r="H1000" s="2">
        <f t="shared" si="19"/>
        <v>5.9999999590218067E-2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428832384</v>
      </c>
      <c r="D1001" s="1">
        <f>BILANCA!E23</f>
        <v>440774988.61000001</v>
      </c>
      <c r="E1001" s="1">
        <v>0</v>
      </c>
      <c r="F1001" s="1">
        <v>0</v>
      </c>
      <c r="G1001" s="2">
        <f t="shared" si="22"/>
        <v>23586882.501959998</v>
      </c>
      <c r="H1001" s="2">
        <f t="shared" si="19"/>
        <v>0.38999998569488525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926430</v>
      </c>
      <c r="D1002" s="1">
        <f>BILANCA!E24</f>
        <v>917509.09</v>
      </c>
      <c r="E1002" s="1">
        <v>0</v>
      </c>
      <c r="F1002" s="1">
        <v>0</v>
      </c>
      <c r="G1002" s="2">
        <f t="shared" si="22"/>
        <v>52467.515419999996</v>
      </c>
      <c r="H1002" s="2">
        <f t="shared" si="19"/>
        <v>8.999999996740371E-2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23999785</v>
      </c>
      <c r="D1004" s="1">
        <f>BILANCA!E26</f>
        <v>24562446.18</v>
      </c>
      <c r="E1004" s="1">
        <v>0</v>
      </c>
      <c r="F1004" s="1">
        <v>0</v>
      </c>
      <c r="G1004" s="2">
        <f t="shared" si="22"/>
        <v>1535618.22456</v>
      </c>
      <c r="H1004" s="2">
        <f t="shared" si="19"/>
        <v>0.17999999970197678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392174766</v>
      </c>
      <c r="D1006" s="1">
        <f>BILANCA!E28</f>
        <v>409015744.63999999</v>
      </c>
      <c r="E1006" s="1">
        <v>0</v>
      </c>
      <c r="F1006" s="1">
        <v>0</v>
      </c>
      <c r="G1006" s="2">
        <f t="shared" si="22"/>
        <v>27834743.871440001</v>
      </c>
      <c r="H1006" s="2">
        <f t="shared" si="19"/>
        <v>0.36000001430511475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417802</v>
      </c>
      <c r="D1007" s="1">
        <f>BILANCA!E29</f>
        <v>635125.48</v>
      </c>
      <c r="E1007" s="1">
        <v>0</v>
      </c>
      <c r="F1007" s="1">
        <v>0</v>
      </c>
      <c r="G1007" s="2">
        <f t="shared" si="22"/>
        <v>40513.27104</v>
      </c>
      <c r="H1007" s="2">
        <f t="shared" si="19"/>
        <v>0.47999999998137355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2025910</v>
      </c>
      <c r="D1008" s="1">
        <f>BILANCA!E30</f>
        <v>1961559.04</v>
      </c>
      <c r="E1008" s="1">
        <v>0</v>
      </c>
      <c r="F1008" s="1">
        <v>0</v>
      </c>
      <c r="G1008" s="2">
        <f t="shared" si="22"/>
        <v>148725.70199999999</v>
      </c>
      <c r="H1008" s="2">
        <f t="shared" si="19"/>
        <v>4.0000000037252903E-2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1608108</v>
      </c>
      <c r="D1012" s="1">
        <f>BILANCA!E34</f>
        <v>1326433.56</v>
      </c>
      <c r="E1012" s="1">
        <v>0</v>
      </c>
      <c r="F1012" s="1">
        <v>0</v>
      </c>
      <c r="G1012" s="2">
        <f t="shared" si="22"/>
        <v>123568.27848000001</v>
      </c>
      <c r="H1012" s="2">
        <f t="shared" si="19"/>
        <v>0.43999999994412065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652731</v>
      </c>
      <c r="D1013" s="1">
        <f>BILANCA!E35</f>
        <v>371243.5</v>
      </c>
      <c r="E1013" s="1">
        <v>0</v>
      </c>
      <c r="F1013" s="1">
        <v>0</v>
      </c>
      <c r="G1013" s="2">
        <f t="shared" si="22"/>
        <v>41856.54</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788009</v>
      </c>
      <c r="D1014" s="1">
        <f>BILANCA!E36</f>
        <v>802417.98</v>
      </c>
      <c r="E1014" s="1">
        <v>0</v>
      </c>
      <c r="F1014" s="1">
        <v>0</v>
      </c>
      <c r="G1014" s="2">
        <f t="shared" si="22"/>
        <v>74178.193759999995</v>
      </c>
      <c r="H1014" s="2">
        <f t="shared" si="19"/>
        <v>2.0000000018626451E-2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110598</v>
      </c>
      <c r="D1015" s="1">
        <f>BILANCA!E37</f>
        <v>110598.12</v>
      </c>
      <c r="E1015" s="1">
        <v>0</v>
      </c>
      <c r="F1015" s="1">
        <v>0</v>
      </c>
      <c r="G1015" s="2">
        <f t="shared" si="22"/>
        <v>10617.41568</v>
      </c>
      <c r="H1015" s="2">
        <f t="shared" si="19"/>
        <v>0.11999999999534339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245876</v>
      </c>
      <c r="D1018" s="1">
        <f>BILANCA!E40</f>
        <v>541772.6</v>
      </c>
      <c r="E1018" s="1">
        <v>0</v>
      </c>
      <c r="F1018" s="1">
        <v>0</v>
      </c>
      <c r="G1018" s="2">
        <f t="shared" si="22"/>
        <v>46529.742000000006</v>
      </c>
      <c r="H1018" s="2">
        <f t="shared" si="19"/>
        <v>0.40000000002328306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1385492</v>
      </c>
      <c r="D1023" s="1">
        <f>BILANCA!E45</f>
        <v>401129.0700000003</v>
      </c>
      <c r="E1023" s="1">
        <v>0</v>
      </c>
      <c r="F1023" s="1">
        <v>0</v>
      </c>
      <c r="G1023" s="2">
        <f t="shared" si="22"/>
        <v>87510.005600000033</v>
      </c>
      <c r="H1023" s="2">
        <f t="shared" si="19"/>
        <v>7.0000000298023224E-2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5134685</v>
      </c>
      <c r="D1025" s="1">
        <f>BILANCA!E47</f>
        <v>5134684.9000000004</v>
      </c>
      <c r="E1025" s="1">
        <v>0</v>
      </c>
      <c r="F1025" s="1">
        <v>0</v>
      </c>
      <c r="G1025" s="2">
        <f t="shared" si="22"/>
        <v>646970.30160000012</v>
      </c>
      <c r="H1025" s="2">
        <f t="shared" si="19"/>
        <v>9.999999962747097E-2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3749193</v>
      </c>
      <c r="D1028" s="1">
        <f>BILANCA!E50</f>
        <v>4733555.83</v>
      </c>
      <c r="E1028" s="1">
        <v>0</v>
      </c>
      <c r="F1028" s="1">
        <v>0</v>
      </c>
      <c r="G1028" s="2">
        <f t="shared" si="22"/>
        <v>594733.70970000001</v>
      </c>
      <c r="H1028" s="2">
        <f t="shared" si="19"/>
        <v>0.16999999992549419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34388145</v>
      </c>
      <c r="D1032" s="1">
        <f>BILANCA!E54</f>
        <v>35396673.380000003</v>
      </c>
      <c r="E1032" s="1">
        <v>0</v>
      </c>
      <c r="F1032" s="1">
        <v>0</v>
      </c>
      <c r="G1032" s="2">
        <f t="shared" si="22"/>
        <v>5153893.0962400008</v>
      </c>
      <c r="H1032" s="2">
        <f t="shared" si="19"/>
        <v>0.38000000268220901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34388145</v>
      </c>
      <c r="D1033" s="1">
        <f>BILANCA!E55</f>
        <v>35396673.380000003</v>
      </c>
      <c r="E1033" s="1">
        <v>0</v>
      </c>
      <c r="F1033" s="1">
        <v>0</v>
      </c>
      <c r="G1033" s="2">
        <f t="shared" si="22"/>
        <v>5259074.5880000005</v>
      </c>
      <c r="H1033" s="2">
        <f t="shared" si="19"/>
        <v>0.38000000268220901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19000896</v>
      </c>
      <c r="D1034" s="1">
        <f>BILANCA!E56</f>
        <v>108733537.20999999</v>
      </c>
      <c r="E1034" s="1">
        <v>0</v>
      </c>
      <c r="F1034" s="1">
        <v>0</v>
      </c>
      <c r="G1034" s="2">
        <f t="shared" si="22"/>
        <v>12059866.491419999</v>
      </c>
      <c r="H1034" s="2">
        <f t="shared" si="19"/>
        <v>0.20999999344348907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18930107</v>
      </c>
      <c r="D1035" s="1">
        <f>BILANCA!E57</f>
        <v>108556037.20999999</v>
      </c>
      <c r="E1035" s="1">
        <v>0</v>
      </c>
      <c r="F1035" s="1">
        <v>0</v>
      </c>
      <c r="G1035" s="2">
        <f t="shared" si="22"/>
        <v>12274193.433839997</v>
      </c>
      <c r="H1035" s="2">
        <f t="shared" si="19"/>
        <v>0.20999999344348907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177500</v>
      </c>
      <c r="E1039" s="1">
        <v>0</v>
      </c>
      <c r="F1039" s="1">
        <v>0</v>
      </c>
      <c r="G1039" s="2">
        <f t="shared" si="22"/>
        <v>19880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70789</v>
      </c>
      <c r="D1040" s="1">
        <f>BILANCA!E62</f>
        <v>0</v>
      </c>
      <c r="E1040" s="1">
        <v>0</v>
      </c>
      <c r="F1040" s="1">
        <v>0</v>
      </c>
      <c r="G1040" s="2">
        <f t="shared" si="22"/>
        <v>4034.973</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27064339</v>
      </c>
      <c r="D1041" s="1">
        <f>BILANCA!E63</f>
        <v>48039441.18</v>
      </c>
      <c r="E1041" s="1">
        <v>0</v>
      </c>
      <c r="F1041" s="1">
        <v>0</v>
      </c>
      <c r="G1041" s="2">
        <f t="shared" si="22"/>
        <v>7142306.8388800006</v>
      </c>
      <c r="H1041" s="2">
        <f t="shared" si="19"/>
        <v>0.17999999970197678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27012078</v>
      </c>
      <c r="D1042" s="1">
        <f>BILANCA!E64</f>
        <v>47990752.009999998</v>
      </c>
      <c r="E1042" s="1">
        <v>0</v>
      </c>
      <c r="F1042" s="1">
        <v>0</v>
      </c>
      <c r="G1042" s="2">
        <f t="shared" si="22"/>
        <v>7256621.3391799992</v>
      </c>
      <c r="H1042" s="2">
        <f t="shared" si="19"/>
        <v>9.9999979138374329E-3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52261</v>
      </c>
      <c r="D1043" s="1">
        <f>BILANCA!E65</f>
        <v>48689.17</v>
      </c>
      <c r="E1043" s="1">
        <v>0</v>
      </c>
      <c r="F1043" s="1">
        <v>0</v>
      </c>
      <c r="G1043" s="2">
        <f t="shared" si="22"/>
        <v>8978.3603999999996</v>
      </c>
      <c r="H1043" s="2">
        <f t="shared" si="19"/>
        <v>0.16999999999825377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84024036</v>
      </c>
      <c r="D1046" s="1">
        <f>BILANCA!E68</f>
        <v>84435825.829999983</v>
      </c>
      <c r="E1046" s="1">
        <v>0</v>
      </c>
      <c r="F1046" s="1">
        <v>0</v>
      </c>
      <c r="G1046" s="2">
        <f t="shared" si="22"/>
        <v>15932428.322579999</v>
      </c>
      <c r="H1046" s="2">
        <f t="shared" si="19"/>
        <v>0.17000001668930054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11018</v>
      </c>
      <c r="D1047" s="1">
        <f>BILANCA!E69</f>
        <v>48589.99</v>
      </c>
      <c r="E1047" s="1">
        <v>0</v>
      </c>
      <c r="F1047" s="1">
        <v>0</v>
      </c>
      <c r="G1047" s="2">
        <f t="shared" si="22"/>
        <v>6924.6707200000001</v>
      </c>
      <c r="H1047" s="2">
        <f t="shared" si="19"/>
        <v>1.0000000002037268E-2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7218</v>
      </c>
      <c r="D1048" s="1">
        <f>BILANCA!E70</f>
        <v>3322.71</v>
      </c>
      <c r="E1048" s="1">
        <v>0</v>
      </c>
      <c r="F1048" s="1">
        <v>0</v>
      </c>
      <c r="G1048" s="2">
        <f t="shared" si="22"/>
        <v>901.1223</v>
      </c>
      <c r="H1048" s="2">
        <f t="shared" si="19"/>
        <v>0.28999999999996362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7218</v>
      </c>
      <c r="D1050" s="1">
        <f>BILANCA!E72</f>
        <v>3322.71</v>
      </c>
      <c r="E1050" s="1">
        <v>0</v>
      </c>
      <c r="F1050" s="1">
        <v>0</v>
      </c>
      <c r="G1050" s="2">
        <f t="shared" si="22"/>
        <v>928.84914000000003</v>
      </c>
      <c r="H1050" s="2">
        <f t="shared" si="19"/>
        <v>0.28999999999996362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45267.28</v>
      </c>
      <c r="E1053" s="1">
        <v>0</v>
      </c>
      <c r="F1053" s="1">
        <v>0</v>
      </c>
      <c r="G1053" s="2">
        <f t="shared" si="22"/>
        <v>6337.4192000000003</v>
      </c>
      <c r="H1053" s="2">
        <f t="shared" si="19"/>
        <v>0.27999999999883585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3800</v>
      </c>
      <c r="D1054" s="1">
        <f>BILANCA!E76</f>
        <v>0</v>
      </c>
      <c r="E1054" s="1">
        <v>0</v>
      </c>
      <c r="F1054" s="1">
        <v>0</v>
      </c>
      <c r="G1054" s="2">
        <f t="shared" si="22"/>
        <v>269.79999999999995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10173583</v>
      </c>
      <c r="D1056" s="1">
        <f>BILANCA!E78</f>
        <v>8709502.5499999989</v>
      </c>
      <c r="E1056" s="1">
        <v>0</v>
      </c>
      <c r="F1056" s="1">
        <v>0</v>
      </c>
      <c r="G1056" s="2">
        <f t="shared" si="22"/>
        <v>2014258.9312999998</v>
      </c>
      <c r="H1056" s="2">
        <f t="shared" si="19"/>
        <v>0.45000000111758709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93557</v>
      </c>
      <c r="D1061" s="1">
        <f>BILANCA!E83</f>
        <v>93850.47</v>
      </c>
      <c r="E1061" s="1">
        <v>0</v>
      </c>
      <c r="F1061" s="1">
        <v>0</v>
      </c>
      <c r="G1061" s="2">
        <f t="shared" si="22"/>
        <v>21938.119319999998</v>
      </c>
      <c r="H1061" s="2">
        <f t="shared" si="19"/>
        <v>0.47000000000116415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49126</v>
      </c>
      <c r="D1062" s="1">
        <f>BILANCA!E84</f>
        <v>931.43</v>
      </c>
      <c r="E1062" s="1">
        <v>0</v>
      </c>
      <c r="F1062" s="1">
        <v>0</v>
      </c>
      <c r="G1062" s="2">
        <f t="shared" si="22"/>
        <v>4028.11994</v>
      </c>
      <c r="H1062" s="2">
        <f t="shared" si="19"/>
        <v>0.42999999999994998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81718</v>
      </c>
      <c r="D1063" s="1">
        <f>BILANCA!E85</f>
        <v>83020.72</v>
      </c>
      <c r="E1063" s="1">
        <v>0</v>
      </c>
      <c r="F1063" s="1">
        <v>0</v>
      </c>
      <c r="G1063" s="2">
        <f t="shared" si="22"/>
        <v>19820.7552</v>
      </c>
      <c r="H1063" s="2">
        <f t="shared" si="19"/>
        <v>0.27999999999883585</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10112618</v>
      </c>
      <c r="D1064" s="1">
        <f>BILANCA!E86</f>
        <v>8697741.3699999992</v>
      </c>
      <c r="E1064" s="1">
        <v>0</v>
      </c>
      <c r="F1064" s="1">
        <v>0</v>
      </c>
      <c r="G1064" s="2">
        <f t="shared" si="22"/>
        <v>2228156.1599400002</v>
      </c>
      <c r="H1064" s="2">
        <f t="shared" si="19"/>
        <v>0.36999999918043613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73151046</v>
      </c>
      <c r="D1124" s="1">
        <f>BILANCA!E146</f>
        <v>75279097.129999995</v>
      </c>
      <c r="E1124" s="1">
        <v>0</v>
      </c>
      <c r="F1124" s="1">
        <v>0</v>
      </c>
      <c r="G1124" s="2">
        <f t="shared" si="22"/>
        <v>31543002.876659997</v>
      </c>
      <c r="H1124" s="2">
        <f t="shared" si="23"/>
        <v>0.12999999523162842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773401</v>
      </c>
      <c r="D1127" s="1">
        <f>BILANCA!E149</f>
        <v>266199.88</v>
      </c>
      <c r="E1127" s="1">
        <v>0</v>
      </c>
      <c r="F1127" s="1">
        <v>0</v>
      </c>
      <c r="G1127" s="2">
        <f t="shared" si="22"/>
        <v>188035.30943999998</v>
      </c>
      <c r="H1127" s="2">
        <f t="shared" si="23"/>
        <v>0.11999999999534339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533988</v>
      </c>
      <c r="D1128" s="1">
        <f>BILANCA!E150</f>
        <v>28982.31</v>
      </c>
      <c r="E1128" s="1">
        <v>0</v>
      </c>
      <c r="F1128" s="1">
        <v>0</v>
      </c>
      <c r="G1128" s="2">
        <f t="shared" si="22"/>
        <v>85833.1299</v>
      </c>
      <c r="H1128" s="2">
        <f t="shared" si="23"/>
        <v>0.31000000000130967</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239413</v>
      </c>
      <c r="D1131" s="1">
        <f>BILANCA!E153</f>
        <v>237217.57</v>
      </c>
      <c r="E1131" s="1">
        <v>0</v>
      </c>
      <c r="F1131" s="1">
        <v>0</v>
      </c>
      <c r="G1131" s="2">
        <f t="shared" si="22"/>
        <v>105649.52472</v>
      </c>
      <c r="H1131" s="2">
        <f t="shared" si="23"/>
        <v>0.42999999999301508</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6436244</v>
      </c>
      <c r="D1137" s="1">
        <f>BILANCA!E159</f>
        <v>9243628.1799999997</v>
      </c>
      <c r="E1137" s="1">
        <v>0</v>
      </c>
      <c r="F1137" s="1">
        <v>0</v>
      </c>
      <c r="G1137" s="2">
        <f t="shared" si="22"/>
        <v>3838219.0554399998</v>
      </c>
      <c r="H1137" s="2">
        <f t="shared" si="23"/>
        <v>0.17999999970197678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9573398</v>
      </c>
      <c r="D1138" s="1">
        <f>BILANCA!E160</f>
        <v>11421659.35</v>
      </c>
      <c r="E1138" s="1">
        <v>0</v>
      </c>
      <c r="F1138" s="1">
        <v>0</v>
      </c>
      <c r="G1138" s="2">
        <f t="shared" si="22"/>
        <v>5024591.0884999996</v>
      </c>
      <c r="H1138" s="2">
        <f t="shared" si="23"/>
        <v>0.34999999962747097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62621959</v>
      </c>
      <c r="D1139" s="1">
        <f>BILANCA!E161</f>
        <v>62089860.039999999</v>
      </c>
      <c r="E1139" s="1">
        <v>0</v>
      </c>
      <c r="F1139" s="1">
        <v>0</v>
      </c>
      <c r="G1139" s="2">
        <f t="shared" si="22"/>
        <v>29141061.936480001</v>
      </c>
      <c r="H1139" s="2">
        <f t="shared" si="23"/>
        <v>3.9999999105930328E-2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6253956</v>
      </c>
      <c r="D1141" s="1">
        <f>BILANCA!E163</f>
        <v>7742250.3200000003</v>
      </c>
      <c r="E1141" s="1">
        <v>0</v>
      </c>
      <c r="F1141" s="1">
        <v>0</v>
      </c>
      <c r="G1141" s="2">
        <f t="shared" si="22"/>
        <v>3434676.1491200002</v>
      </c>
      <c r="H1141" s="2">
        <f t="shared" si="23"/>
        <v>0.32000000029802322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468403</v>
      </c>
      <c r="D1142" s="1">
        <f>BILANCA!E164</f>
        <v>398636.16</v>
      </c>
      <c r="E1142" s="1">
        <v>0</v>
      </c>
      <c r="F1142" s="1">
        <v>0</v>
      </c>
      <c r="G1142" s="2">
        <f t="shared" si="22"/>
        <v>201242.37588000001</v>
      </c>
      <c r="H1142" s="2">
        <f t="shared" si="23"/>
        <v>0.15999999997438863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468403</v>
      </c>
      <c r="D1144" s="1">
        <f>BILANCA!E166</f>
        <v>398636.16</v>
      </c>
      <c r="E1144" s="1">
        <v>0</v>
      </c>
      <c r="F1144" s="1">
        <v>0</v>
      </c>
      <c r="G1144" s="2">
        <f t="shared" si="22"/>
        <v>203773.72652</v>
      </c>
      <c r="H1144" s="2">
        <f t="shared" si="23"/>
        <v>0.15999999997438863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219986</v>
      </c>
      <c r="D1148" s="1">
        <f>BILANCA!E170</f>
        <v>0</v>
      </c>
      <c r="E1148" s="1">
        <v>0</v>
      </c>
      <c r="F1148" s="1">
        <v>0</v>
      </c>
      <c r="G1148" s="2">
        <f t="shared" si="22"/>
        <v>36297.69</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219986</v>
      </c>
      <c r="D1149" s="1">
        <f>BILANCA!E171</f>
        <v>0</v>
      </c>
      <c r="E1149" s="1">
        <v>0</v>
      </c>
      <c r="F1149" s="1">
        <v>0</v>
      </c>
      <c r="G1149" s="2">
        <f t="shared" si="22"/>
        <v>36517.675999999999</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558317540</v>
      </c>
      <c r="D1152" s="1">
        <f>BILANCA!E175</f>
        <v>660373946.70000005</v>
      </c>
      <c r="E1152" s="1">
        <v>0</v>
      </c>
      <c r="F1152" s="1">
        <v>0</v>
      </c>
      <c r="G1152" s="2">
        <f t="shared" si="22"/>
        <v>317562058.24460006</v>
      </c>
      <c r="H1152" s="2">
        <f t="shared" si="23"/>
        <v>0.29999995231628418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626536047</v>
      </c>
      <c r="D1153" s="1">
        <f>BILANCA!E176</f>
        <v>610801593.64999998</v>
      </c>
      <c r="E1153" s="1">
        <v>0</v>
      </c>
      <c r="F1153" s="1">
        <v>0</v>
      </c>
      <c r="G1153" s="2">
        <f t="shared" si="22"/>
        <v>314183669.83100003</v>
      </c>
      <c r="H1153" s="2">
        <f t="shared" si="23"/>
        <v>0.35000002384185791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595033968</v>
      </c>
      <c r="D1154" s="1">
        <f>BILANCA!E177</f>
        <v>605022115.48000002</v>
      </c>
      <c r="E1154" s="1">
        <v>0</v>
      </c>
      <c r="F1154" s="1">
        <v>0</v>
      </c>
      <c r="G1154" s="2">
        <f t="shared" si="22"/>
        <v>308668372.02216005</v>
      </c>
      <c r="H1154" s="2">
        <f t="shared" si="23"/>
        <v>0.48000001907348633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49188050</v>
      </c>
      <c r="D1155" s="1">
        <f>BILANCA!E178</f>
        <v>57500139.18</v>
      </c>
      <c r="E1155" s="1">
        <v>0</v>
      </c>
      <c r="F1155" s="1">
        <v>0</v>
      </c>
      <c r="G1155" s="2">
        <f t="shared" si="22"/>
        <v>28240392.477919996</v>
      </c>
      <c r="H1155" s="2">
        <f t="shared" si="23"/>
        <v>0.17999999970197678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234935206</v>
      </c>
      <c r="D1156" s="1">
        <f>BILANCA!E179</f>
        <v>230208593.47</v>
      </c>
      <c r="E1156" s="1">
        <v>0</v>
      </c>
      <c r="F1156" s="1">
        <v>0</v>
      </c>
      <c r="G1156" s="2">
        <f t="shared" si="22"/>
        <v>120295963.97861999</v>
      </c>
      <c r="H1156" s="2">
        <f t="shared" si="23"/>
        <v>0.4699999988079071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30712</v>
      </c>
      <c r="D1157" s="1">
        <f>BILANCA!E180</f>
        <v>6695.17</v>
      </c>
      <c r="E1157" s="1">
        <v>0</v>
      </c>
      <c r="F1157" s="1">
        <v>0</v>
      </c>
      <c r="G1157" s="2">
        <f t="shared" si="22"/>
        <v>7673.8071600000003</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30712</v>
      </c>
      <c r="D1160" s="1">
        <f>BILANCA!E183</f>
        <v>6695.17</v>
      </c>
      <c r="E1160" s="1">
        <v>0</v>
      </c>
      <c r="F1160" s="1">
        <v>0</v>
      </c>
      <c r="G1160" s="2">
        <f t="shared" si="22"/>
        <v>7806.1141799999987</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380272</v>
      </c>
      <c r="D1163" s="1">
        <f>BILANCA!E186</f>
        <v>10367.74</v>
      </c>
      <c r="E1163" s="1">
        <v>0</v>
      </c>
      <c r="F1163" s="1">
        <v>0</v>
      </c>
      <c r="G1163" s="2">
        <f t="shared" si="22"/>
        <v>72181.346399999995</v>
      </c>
      <c r="H1163" s="2">
        <f t="shared" si="23"/>
        <v>0.26000000000021828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310499728</v>
      </c>
      <c r="D1165" s="1">
        <f>BILANCA!E188</f>
        <v>317296319.92000002</v>
      </c>
      <c r="E1165" s="1">
        <v>0</v>
      </c>
      <c r="F1165" s="1">
        <v>0</v>
      </c>
      <c r="G1165" s="2">
        <f t="shared" si="22"/>
        <v>172006810.94688001</v>
      </c>
      <c r="H1165" s="2">
        <f t="shared" si="23"/>
        <v>7.9999983310699463E-2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2612920</v>
      </c>
      <c r="D1166" s="1">
        <f>BILANCA!E189</f>
        <v>4778440.1100000003</v>
      </c>
      <c r="E1166" s="1">
        <v>0</v>
      </c>
      <c r="F1166" s="1">
        <v>0</v>
      </c>
      <c r="G1166" s="2">
        <f t="shared" si="22"/>
        <v>2227073.4402600001</v>
      </c>
      <c r="H1166" s="2">
        <f t="shared" si="23"/>
        <v>0.11000000033527613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28889159</v>
      </c>
      <c r="D1211" s="1">
        <f>BILANCA!E234</f>
        <v>1001038.06</v>
      </c>
      <c r="E1211" s="1">
        <v>0</v>
      </c>
      <c r="F1211" s="1">
        <v>0</v>
      </c>
      <c r="G1211" s="2">
        <f t="shared" si="22"/>
        <v>7043201.6073600007</v>
      </c>
      <c r="H1211" s="2">
        <f t="shared" si="23"/>
        <v>6.0000000055879354E-2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28889159</v>
      </c>
      <c r="D1212" s="1">
        <f>BILANCA!E235</f>
        <v>1001038.06</v>
      </c>
      <c r="E1212" s="1">
        <v>0</v>
      </c>
      <c r="F1212" s="1">
        <v>0</v>
      </c>
      <c r="G1212" s="2">
        <f t="shared" si="22"/>
        <v>7074092.8424800001</v>
      </c>
      <c r="H1212" s="2">
        <f t="shared" si="23"/>
        <v>6.0000000055879354E-2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-68218507</v>
      </c>
      <c r="D1214" s="1">
        <f>BILANCA!E237</f>
        <v>49572353.050000027</v>
      </c>
      <c r="E1214" s="1">
        <v>0</v>
      </c>
      <c r="F1214" s="1">
        <v>0</v>
      </c>
      <c r="G1214" s="2">
        <f t="shared" si="22"/>
        <v>7143951.9921000134</v>
      </c>
      <c r="H1214" s="2">
        <f t="shared" si="23"/>
        <v>5.0000026822090149E-2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447268243</v>
      </c>
      <c r="D1215" s="1">
        <f>BILANCA!E238</f>
        <v>527898679.69</v>
      </c>
      <c r="E1215" s="1">
        <v>0</v>
      </c>
      <c r="F1215" s="1">
        <v>0</v>
      </c>
      <c r="G1215" s="2">
        <f t="shared" si="22"/>
        <v>348711219.75216001</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447268243</v>
      </c>
      <c r="D1216" s="1">
        <f>BILANCA!E239</f>
        <v>527898679.69</v>
      </c>
      <c r="E1216" s="1">
        <v>0</v>
      </c>
      <c r="F1216" s="1">
        <v>0</v>
      </c>
      <c r="G1216" s="2">
        <f t="shared" si="22"/>
        <v>350214285.35453999</v>
      </c>
      <c r="H1216" s="2">
        <f t="shared" si="23"/>
        <v>0.31000000238418579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446181003</v>
      </c>
      <c r="D1217" s="1">
        <f>BILANCA!E240</f>
        <v>526868777.29000002</v>
      </c>
      <c r="E1217" s="1">
        <v>0</v>
      </c>
      <c r="F1217" s="1">
        <v>0</v>
      </c>
      <c r="G1217" s="2">
        <f t="shared" si="22"/>
        <v>350980942.47372001</v>
      </c>
      <c r="H1217" s="2">
        <f t="shared" si="23"/>
        <v>0.29000002145767212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1087240</v>
      </c>
      <c r="D1218" s="1">
        <f>BILANCA!E241</f>
        <v>1029902.4</v>
      </c>
      <c r="E1218" s="1">
        <v>0</v>
      </c>
      <c r="F1218" s="1">
        <v>0</v>
      </c>
      <c r="G1218" s="2">
        <f t="shared" si="22"/>
        <v>739555.52799999993</v>
      </c>
      <c r="H1218" s="2">
        <f t="shared" si="23"/>
        <v>0.40000000002328306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-577064009</v>
      </c>
      <c r="D1222" s="1">
        <f>BILANCA!E245</f>
        <v>-535502074.96999997</v>
      </c>
      <c r="E1222" s="1">
        <v>0</v>
      </c>
      <c r="F1222" s="1">
        <v>0</v>
      </c>
      <c r="G1222" s="2">
        <f t="shared" si="22"/>
        <v>-393888289.98666</v>
      </c>
      <c r="H1222" s="2">
        <f t="shared" si="23"/>
        <v>3.0000030994415283E-2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577064009</v>
      </c>
      <c r="D1227" s="1">
        <f>BILANCA!E250</f>
        <v>535502074.96999997</v>
      </c>
      <c r="E1227" s="1">
        <v>0</v>
      </c>
      <c r="F1227" s="1">
        <v>0</v>
      </c>
      <c r="G1227" s="2">
        <f t="shared" si="22"/>
        <v>402128630.78136003</v>
      </c>
      <c r="H1227" s="2">
        <f t="shared" si="23"/>
        <v>3.0000030994415283E-2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369837188</v>
      </c>
      <c r="D1228" s="1">
        <f>BILANCA!E251</f>
        <v>322106548.57999998</v>
      </c>
      <c r="E1228" s="1">
        <v>0</v>
      </c>
      <c r="F1228" s="1">
        <v>0</v>
      </c>
      <c r="G1228" s="2">
        <f t="shared" si="22"/>
        <v>248442319.8642</v>
      </c>
      <c r="H1228" s="2">
        <f t="shared" si="23"/>
        <v>0.42000001668930054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207226821</v>
      </c>
      <c r="D1229" s="1">
        <f>BILANCA!E252</f>
        <v>213395526.38999999</v>
      </c>
      <c r="E1229" s="1">
        <v>0</v>
      </c>
      <c r="F1229" s="1">
        <v>0</v>
      </c>
      <c r="G1229" s="2">
        <f t="shared" si="22"/>
        <v>155968396.94988</v>
      </c>
      <c r="H1229" s="2">
        <f t="shared" si="23"/>
        <v>0.38999998569488525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4.93</v>
      </c>
      <c r="E1231" s="1">
        <v>0</v>
      </c>
      <c r="F1231" s="1">
        <v>0</v>
      </c>
      <c r="G1231" s="2">
        <f>B1231/1000*C1231+B1231/500*D1231</f>
        <v>2.4452799999999999</v>
      </c>
      <c r="H1231" s="2">
        <f>ABS(C1231-ROUND(C1231,0))+ABS(D1231-ROUND(D1231,0))</f>
        <v>7.0000000000000284E-2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61112925</v>
      </c>
      <c r="D1232" s="1">
        <f>BILANCA!E255</f>
        <v>56777117.100000001</v>
      </c>
      <c r="E1232" s="1">
        <v>0</v>
      </c>
      <c r="F1232" s="1">
        <v>0</v>
      </c>
      <c r="G1232" s="2">
        <f t="shared" si="22"/>
        <v>43492122.640799999</v>
      </c>
      <c r="H1232" s="2">
        <f t="shared" si="23"/>
        <v>0.10000000149011612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464334</v>
      </c>
      <c r="D1233" s="1">
        <f>BILANCA!E256</f>
        <v>398636.16</v>
      </c>
      <c r="E1233" s="1">
        <v>0</v>
      </c>
      <c r="F1233" s="1">
        <v>0</v>
      </c>
      <c r="G1233" s="2">
        <f t="shared" si="22"/>
        <v>315401.57999999996</v>
      </c>
      <c r="H1233" s="2">
        <f t="shared" si="23"/>
        <v>0.15999999997438863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266126773</v>
      </c>
      <c r="D1236" s="1">
        <f>BILANCA!E259</f>
        <v>869980457.44000006</v>
      </c>
      <c r="E1236" s="1">
        <v>0</v>
      </c>
      <c r="F1236" s="1">
        <v>0</v>
      </c>
      <c r="G1236" s="2">
        <f t="shared" si="22"/>
        <v>507540185.03364003</v>
      </c>
      <c r="H1236" s="2">
        <f t="shared" si="23"/>
        <v>0.44000005722045898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266126773</v>
      </c>
      <c r="D1237" s="1">
        <f>BILANCA!E260</f>
        <v>869980457.44000006</v>
      </c>
      <c r="E1237" s="1">
        <v>0</v>
      </c>
      <c r="F1237" s="1">
        <v>0</v>
      </c>
      <c r="G1237" s="2">
        <f t="shared" si="22"/>
        <v>509546272.72152007</v>
      </c>
      <c r="H1237" s="2">
        <f t="shared" si="23"/>
        <v>0.44000005722045898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21948347</v>
      </c>
      <c r="D1240" s="1">
        <f>BILANCA!E264</f>
        <v>15354861.619999999</v>
      </c>
      <c r="E1240" s="1">
        <v>0</v>
      </c>
      <c r="F1240" s="1">
        <v>0</v>
      </c>
      <c r="G1240" s="2">
        <f t="shared" si="22"/>
        <v>13533124.05168</v>
      </c>
      <c r="H1240" s="2">
        <f t="shared" si="23"/>
        <v>0.38000000081956387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57456655</v>
      </c>
      <c r="D1241" s="1">
        <f>BILANCA!E265</f>
        <v>67666485.829999998</v>
      </c>
      <c r="E1241" s="1">
        <v>0</v>
      </c>
      <c r="F1241" s="1">
        <v>0</v>
      </c>
      <c r="G1241" s="2">
        <f t="shared" si="22"/>
        <v>49739723.678280003</v>
      </c>
      <c r="H1241" s="2">
        <f t="shared" si="23"/>
        <v>0.17000000178813934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468403</v>
      </c>
      <c r="D1243" s="1">
        <f>BILANCA!E267</f>
        <v>398636.16</v>
      </c>
      <c r="E1243" s="1">
        <v>0</v>
      </c>
      <c r="F1243" s="1">
        <v>0</v>
      </c>
      <c r="G1243" s="2">
        <f t="shared" si="24"/>
        <v>329075.58319999999</v>
      </c>
      <c r="H1243" s="2">
        <f t="shared" si="23"/>
        <v>0.15999999997438863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9935738</v>
      </c>
      <c r="D1244" s="1">
        <f>BILANCA!E268</f>
        <v>8523375.3300000001</v>
      </c>
      <c r="E1244" s="1">
        <v>0</v>
      </c>
      <c r="F1244" s="1">
        <v>0</v>
      </c>
      <c r="G1244" s="2">
        <f t="shared" si="24"/>
        <v>7042429.5402600002</v>
      </c>
      <c r="H1244" s="2">
        <f t="shared" si="23"/>
        <v>0.33000000007450581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122709</v>
      </c>
      <c r="D1245" s="1">
        <f>BILANCA!E269</f>
        <v>168900.23</v>
      </c>
      <c r="E1245" s="1">
        <v>0</v>
      </c>
      <c r="F1245" s="1">
        <v>0</v>
      </c>
      <c r="G1245" s="2">
        <f t="shared" si="24"/>
        <v>120653.47852</v>
      </c>
      <c r="H1245" s="2">
        <f t="shared" si="23"/>
        <v>0.23000000001047738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11910208</v>
      </c>
      <c r="D1262" s="1">
        <f>BILANCA!E286</f>
        <v>18327279.690000001</v>
      </c>
      <c r="E1262" s="1">
        <v>0</v>
      </c>
      <c r="F1262" s="1">
        <v>0</v>
      </c>
      <c r="G1262" s="2">
        <f t="shared" si="24"/>
        <v>13549570.099020001</v>
      </c>
      <c r="H1262" s="2">
        <f t="shared" si="23"/>
        <v>0.30999999865889549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134576649</v>
      </c>
      <c r="D1263" s="1">
        <f>BILANCA!E287</f>
        <v>120284636.94</v>
      </c>
      <c r="E1263" s="1">
        <v>0</v>
      </c>
      <c r="F1263" s="1">
        <v>0</v>
      </c>
      <c r="G1263" s="2">
        <f t="shared" si="24"/>
        <v>105040858.40640002</v>
      </c>
      <c r="H1263" s="2">
        <f t="shared" si="23"/>
        <v>6.0000002384185791E-2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460457319</v>
      </c>
      <c r="D1264" s="1">
        <f>BILANCA!E288</f>
        <v>484737478.54000002</v>
      </c>
      <c r="E1264" s="1">
        <v>0</v>
      </c>
      <c r="F1264" s="1">
        <v>0</v>
      </c>
      <c r="G1264" s="2">
        <f t="shared" si="24"/>
        <v>401810969.57848006</v>
      </c>
      <c r="H1264" s="2">
        <f t="shared" si="23"/>
        <v>0.45999997854232788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1806603</v>
      </c>
      <c r="D1265" s="1">
        <f>BILANCA!E289</f>
        <v>24046.16</v>
      </c>
      <c r="E1265" s="1">
        <v>0</v>
      </c>
      <c r="F1265" s="1">
        <v>0</v>
      </c>
      <c r="G1265" s="2">
        <f t="shared" si="24"/>
        <v>523024.08023999998</v>
      </c>
      <c r="H1265" s="2">
        <f t="shared" si="23"/>
        <v>0.15999999999985448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806317</v>
      </c>
      <c r="D1266" s="1">
        <f>BILANCA!E290</f>
        <v>4754393.95</v>
      </c>
      <c r="E1266" s="1">
        <v>0</v>
      </c>
      <c r="F1266" s="1">
        <v>0</v>
      </c>
      <c r="G1266" s="2">
        <f t="shared" si="24"/>
        <v>2919174.6867</v>
      </c>
      <c r="H1266" s="2">
        <f t="shared" si="23"/>
        <v>4.9999999813735485E-2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298595587</v>
      </c>
      <c r="D1271" s="1">
        <f>BILANCA!E295</f>
        <v>303871980.79000002</v>
      </c>
      <c r="E1271" s="1">
        <v>0</v>
      </c>
      <c r="F1271" s="1">
        <v>0</v>
      </c>
      <c r="G1271" s="2">
        <f t="shared" si="24"/>
        <v>261025789.99103999</v>
      </c>
      <c r="H1271" s="2">
        <f t="shared" si="23"/>
        <v>0.20999997854232788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21000</v>
      </c>
      <c r="D1272" s="1">
        <f>BILANCA!E296</f>
        <v>0</v>
      </c>
      <c r="E1272" s="1">
        <v>0</v>
      </c>
      <c r="F1272" s="1">
        <v>0</v>
      </c>
      <c r="G1272" s="2">
        <f t="shared" si="24"/>
        <v>6069</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664237</v>
      </c>
      <c r="D1273" s="1">
        <f>BILANCA!E297</f>
        <v>756015</v>
      </c>
      <c r="E1273" s="1">
        <v>0</v>
      </c>
      <c r="F1273" s="1">
        <v>0</v>
      </c>
      <c r="G1273" s="2">
        <f t="shared" si="24"/>
        <v>631117.42999999993</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10125990</v>
      </c>
      <c r="D1278" s="1">
        <f>BILANCA!E302</f>
        <v>9317704.7200000007</v>
      </c>
      <c r="E1278" s="1">
        <v>0</v>
      </c>
      <c r="F1278" s="1">
        <v>0</v>
      </c>
      <c r="G1278" s="2">
        <f t="shared" si="24"/>
        <v>8484612.8348000012</v>
      </c>
      <c r="H1278" s="2">
        <f t="shared" si="23"/>
        <v>0.27999999932944775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1204217583</v>
      </c>
      <c r="D1383" s="1">
        <f>'RAS-funkcijski'!E89</f>
        <v>1345733988.8499999</v>
      </c>
      <c r="E1383" s="1">
        <v>0</v>
      </c>
      <c r="F1383" s="1">
        <v>0</v>
      </c>
      <c r="G1383" s="2">
        <f t="shared" si="24"/>
        <v>331133272.6595</v>
      </c>
      <c r="H1383" s="2">
        <f t="shared" si="27"/>
        <v>0.15000009536743164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1204217583</v>
      </c>
      <c r="D1393" s="1">
        <f>'RAS-funkcijski'!E99</f>
        <v>1345733988.8499999</v>
      </c>
      <c r="E1393" s="1">
        <v>0</v>
      </c>
      <c r="F1393" s="1">
        <v>0</v>
      </c>
      <c r="G1393" s="2">
        <f t="shared" si="24"/>
        <v>370090128.2665</v>
      </c>
      <c r="H1393" s="2">
        <f t="shared" si="27"/>
        <v>0.15000009536743164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1204217583</v>
      </c>
      <c r="D1395" s="1">
        <f>'RAS-funkcijski'!E101</f>
        <v>1345733988.8499999</v>
      </c>
      <c r="E1395" s="1">
        <v>0</v>
      </c>
      <c r="F1395" s="1">
        <v>0</v>
      </c>
      <c r="G1395" s="2">
        <f t="shared" si="24"/>
        <v>377881499.38789999</v>
      </c>
      <c r="H1395" s="2">
        <f t="shared" si="27"/>
        <v>0.15000009536743164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1204217583</v>
      </c>
      <c r="D1435" s="13">
        <f>'RAS-funkcijski'!E141</f>
        <v>1345733988.8499999</v>
      </c>
      <c r="E1435" s="13">
        <v>0</v>
      </c>
      <c r="F1435" s="13">
        <v>0</v>
      </c>
      <c r="G1435" s="14">
        <f t="shared" si="24"/>
        <v>533708921.81589997</v>
      </c>
      <c r="H1435" s="14">
        <f t="shared" si="27"/>
        <v>0.15000009536743164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153811.59</v>
      </c>
      <c r="D1436" s="6">
        <f>'P-VRIO'!E5</f>
        <v>85563.92</v>
      </c>
      <c r="E1436" s="6">
        <v>0</v>
      </c>
      <c r="F1436" s="6">
        <v>0</v>
      </c>
      <c r="G1436" s="7">
        <f t="shared" si="24"/>
        <v>324.93943000000002</v>
      </c>
      <c r="H1436" s="7">
        <f t="shared" si="27"/>
        <v>0.49000000000523869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293.99</v>
      </c>
      <c r="D1437" s="1">
        <f>'P-VRIO'!E6</f>
        <v>0</v>
      </c>
      <c r="E1437" s="1">
        <v>0</v>
      </c>
      <c r="F1437" s="1">
        <v>0</v>
      </c>
      <c r="G1437" s="2">
        <f t="shared" si="24"/>
        <v>0.58798000000000006</v>
      </c>
      <c r="H1437" s="2">
        <f t="shared" si="27"/>
        <v>9.9999999999909051E-3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293.99</v>
      </c>
      <c r="D1445" s="1">
        <f>'P-VRIO'!E14</f>
        <v>0</v>
      </c>
      <c r="E1445" s="1">
        <v>0</v>
      </c>
      <c r="F1445" s="1">
        <v>0</v>
      </c>
      <c r="G1445" s="2">
        <f t="shared" si="24"/>
        <v>2.9399000000000002</v>
      </c>
      <c r="H1445" s="2">
        <f t="shared" si="27"/>
        <v>9.9999999999909051E-3</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293.99</v>
      </c>
      <c r="D1452" s="1">
        <f>'P-VRIO'!E21</f>
        <v>0</v>
      </c>
      <c r="E1452" s="1">
        <v>0</v>
      </c>
      <c r="F1452" s="1">
        <v>0</v>
      </c>
      <c r="G1452" s="2">
        <f t="shared" si="24"/>
        <v>4.9978300000000004</v>
      </c>
      <c r="H1452" s="2">
        <f t="shared" si="27"/>
        <v>9.9999999999909051E-3</v>
      </c>
      <c r="I1452" s="10">
        <f t="shared" si="29"/>
        <v>4.9978299999954547E-2</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153517.6</v>
      </c>
      <c r="D1453" s="1">
        <f>'P-VRIO'!E22</f>
        <v>85563.92</v>
      </c>
      <c r="E1453" s="1">
        <v>0</v>
      </c>
      <c r="F1453" s="1">
        <v>0</v>
      </c>
      <c r="G1453" s="2">
        <f t="shared" si="24"/>
        <v>5843.6179199999997</v>
      </c>
      <c r="H1453" s="2">
        <f t="shared" si="27"/>
        <v>0.47999999999592546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153517.6</v>
      </c>
      <c r="D1454" s="1">
        <f>'P-VRIO'!E23</f>
        <v>50515.57</v>
      </c>
      <c r="E1454" s="1">
        <v>0</v>
      </c>
      <c r="F1454" s="1">
        <v>0</v>
      </c>
      <c r="G1454" s="2">
        <f t="shared" si="24"/>
        <v>4836.4260599999998</v>
      </c>
      <c r="H1454" s="2">
        <f t="shared" si="27"/>
        <v>0.82999999999447027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153517.6</v>
      </c>
      <c r="D1456" s="1">
        <f>'P-VRIO'!E25</f>
        <v>50515.57</v>
      </c>
      <c r="E1456" s="1">
        <v>0</v>
      </c>
      <c r="F1456" s="1">
        <v>0</v>
      </c>
      <c r="G1456" s="2">
        <f t="shared" si="24"/>
        <v>5345.5235400000001</v>
      </c>
      <c r="H1456" s="2">
        <f t="shared" si="27"/>
        <v>0.82999999999447027</v>
      </c>
      <c r="I1456" s="10">
        <f t="shared" si="30"/>
        <v>4436.784538170441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35048.35</v>
      </c>
      <c r="E1461" s="1">
        <v>0</v>
      </c>
      <c r="F1461" s="1">
        <v>0</v>
      </c>
      <c r="G1461" s="2">
        <f t="shared" si="24"/>
        <v>1822.5141999999998</v>
      </c>
      <c r="H1461" s="2">
        <f t="shared" si="27"/>
        <v>0.34999999999854481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34972.89</v>
      </c>
      <c r="E1463" s="1">
        <v>0</v>
      </c>
      <c r="F1463" s="1">
        <v>0</v>
      </c>
      <c r="G1463" s="2">
        <f t="shared" si="24"/>
        <v>1958.4818399999999</v>
      </c>
      <c r="H1463" s="2">
        <f t="shared" si="27"/>
        <v>0.11000000000058208</v>
      </c>
      <c r="I1463" s="10">
        <f t="shared" si="31"/>
        <v>215.43300240113999</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75.459999999999994</v>
      </c>
      <c r="E1467" s="1">
        <v>0</v>
      </c>
      <c r="F1467" s="1">
        <v>0</v>
      </c>
      <c r="G1467" s="2">
        <f t="shared" si="24"/>
        <v>4.82944</v>
      </c>
      <c r="H1467" s="2">
        <f t="shared" si="27"/>
        <v>0.45999999999999375</v>
      </c>
      <c r="I1467" s="10">
        <f t="shared" si="31"/>
        <v>2.2215423999999699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37507.699999999997</v>
      </c>
      <c r="E1469" s="1">
        <v>0</v>
      </c>
      <c r="F1469" s="1">
        <v>0</v>
      </c>
      <c r="G1469" s="2">
        <f t="shared" si="24"/>
        <v>2550.5236</v>
      </c>
      <c r="H1469" s="2">
        <f t="shared" si="27"/>
        <v>0.30000000000291038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37507.699999999997</v>
      </c>
      <c r="E1475" s="1">
        <v>0</v>
      </c>
      <c r="F1475" s="1">
        <v>0</v>
      </c>
      <c r="G1475" s="2">
        <f t="shared" si="24"/>
        <v>3000.616</v>
      </c>
      <c r="H1475" s="2">
        <f t="shared" si="27"/>
        <v>0.30000000000291038</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37507.699999999997</v>
      </c>
      <c r="E1476" s="1">
        <v>0</v>
      </c>
      <c r="F1476" s="1">
        <v>0</v>
      </c>
      <c r="G1476" s="2">
        <f t="shared" si="24"/>
        <v>3075.6313999999998</v>
      </c>
      <c r="H1476" s="2">
        <f t="shared" si="27"/>
        <v>0.30000000000291038</v>
      </c>
      <c r="I1476" s="10">
        <f t="shared" ref="I1476:I1479" si="33">G1476*H1476</f>
        <v>922.68942000895117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597646887.14999998</v>
      </c>
      <c r="D1480" s="6"/>
      <c r="E1480" s="6">
        <v>0</v>
      </c>
      <c r="F1480" s="6">
        <v>0</v>
      </c>
      <c r="G1480" s="7">
        <f t="shared" ref="G1480:G1580" si="34">B1480/1000*C1480</f>
        <v>597646.88714999997</v>
      </c>
      <c r="H1480" s="7">
        <f t="shared" ref="H1480:H1580" si="35">ABS(C1480-ROUND(C1480,0))</f>
        <v>0.14999997615814209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1433388348.5600002</v>
      </c>
      <c r="D1481" s="1">
        <v>0</v>
      </c>
      <c r="E1481" s="1">
        <v>0</v>
      </c>
      <c r="F1481" s="1">
        <v>0</v>
      </c>
      <c r="G1481" s="2">
        <f t="shared" si="34"/>
        <v>2866776.6971200006</v>
      </c>
      <c r="H1481" s="2">
        <f t="shared" si="35"/>
        <v>0.43999981880187988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10861022.800000001</v>
      </c>
      <c r="D1482" s="1">
        <v>0</v>
      </c>
      <c r="E1482" s="1">
        <v>0</v>
      </c>
      <c r="F1482" s="1">
        <v>0</v>
      </c>
      <c r="G1482" s="2">
        <f t="shared" si="34"/>
        <v>32583.068400000004</v>
      </c>
      <c r="H1482" s="2">
        <f t="shared" si="35"/>
        <v>0.19999999925494194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1324138983.1600003</v>
      </c>
      <c r="D1483" s="1">
        <v>0</v>
      </c>
      <c r="E1483" s="1">
        <v>0</v>
      </c>
      <c r="F1483" s="1">
        <v>0</v>
      </c>
      <c r="G1483" s="2">
        <f t="shared" si="34"/>
        <v>5296555.9326400012</v>
      </c>
      <c r="H1483" s="2">
        <f t="shared" si="35"/>
        <v>0.16000032424926758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599809007.15999997</v>
      </c>
      <c r="D1484" s="1">
        <v>0</v>
      </c>
      <c r="E1484" s="1">
        <v>0</v>
      </c>
      <c r="F1484" s="1">
        <v>0</v>
      </c>
      <c r="G1484" s="2">
        <f t="shared" si="34"/>
        <v>2999045.0357999997</v>
      </c>
      <c r="H1484" s="2">
        <f t="shared" si="35"/>
        <v>0.15999996662139893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639422520.95000005</v>
      </c>
      <c r="D1485" s="1">
        <v>0</v>
      </c>
      <c r="E1485" s="1">
        <v>0</v>
      </c>
      <c r="F1485" s="1">
        <v>0</v>
      </c>
      <c r="G1485" s="2">
        <f t="shared" si="34"/>
        <v>3836535.1257000002</v>
      </c>
      <c r="H1485" s="2">
        <f t="shared" si="35"/>
        <v>4.999995231628418E-2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2375715.64</v>
      </c>
      <c r="D1486" s="1">
        <v>0</v>
      </c>
      <c r="E1486" s="1">
        <v>0</v>
      </c>
      <c r="F1486" s="1">
        <v>0</v>
      </c>
      <c r="G1486" s="2">
        <f t="shared" si="34"/>
        <v>16630.009480000001</v>
      </c>
      <c r="H1486" s="2">
        <f t="shared" si="35"/>
        <v>0.35999999986961484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5125</v>
      </c>
      <c r="D1489" s="1">
        <v>0</v>
      </c>
      <c r="E1489" s="1">
        <v>0</v>
      </c>
      <c r="F1489" s="1">
        <v>0</v>
      </c>
      <c r="G1489" s="2">
        <f t="shared" si="34"/>
        <v>51.25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1103196.23</v>
      </c>
      <c r="D1490" s="1">
        <v>0</v>
      </c>
      <c r="E1490" s="1">
        <v>0</v>
      </c>
      <c r="F1490" s="1">
        <v>0</v>
      </c>
      <c r="G1490" s="2">
        <f t="shared" si="34"/>
        <v>12135.158529999999</v>
      </c>
      <c r="H1490" s="2">
        <f t="shared" si="35"/>
        <v>0.22999999998137355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81423418.180000007</v>
      </c>
      <c r="D1491" s="1">
        <v>0</v>
      </c>
      <c r="E1491" s="1">
        <v>0</v>
      </c>
      <c r="F1491" s="1">
        <v>0</v>
      </c>
      <c r="G1491" s="2">
        <f t="shared" si="34"/>
        <v>977081.01816000009</v>
      </c>
      <c r="H1491" s="2">
        <f t="shared" si="35"/>
        <v>0.18000000715255737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98388342.599999994</v>
      </c>
      <c r="D1492" s="1">
        <v>0</v>
      </c>
      <c r="E1492" s="1">
        <v>0</v>
      </c>
      <c r="F1492" s="1">
        <v>0</v>
      </c>
      <c r="G1492" s="2">
        <f t="shared" si="34"/>
        <v>1279048.4537999998</v>
      </c>
      <c r="H1492" s="2">
        <f t="shared" si="35"/>
        <v>0.40000000596046448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1421234680.1200001</v>
      </c>
      <c r="D1499" s="1">
        <v>0</v>
      </c>
      <c r="E1499" s="1">
        <v>0</v>
      </c>
      <c r="F1499" s="1">
        <v>0</v>
      </c>
      <c r="G1499" s="2">
        <f t="shared" si="34"/>
        <v>28424693.602400005</v>
      </c>
      <c r="H1499" s="2">
        <f t="shared" si="35"/>
        <v>0.12000012397766113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12503807.060000001</v>
      </c>
      <c r="D1500" s="1">
        <v>0</v>
      </c>
      <c r="E1500" s="1">
        <v>0</v>
      </c>
      <c r="F1500" s="1">
        <v>0</v>
      </c>
      <c r="G1500" s="2">
        <f t="shared" si="34"/>
        <v>262579.94826000003</v>
      </c>
      <c r="H1500" s="2">
        <f t="shared" si="35"/>
        <v>6.0000000521540642E-2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1312508050.6100001</v>
      </c>
      <c r="D1501" s="1">
        <v>0</v>
      </c>
      <c r="E1501" s="1">
        <v>0</v>
      </c>
      <c r="F1501" s="1">
        <v>0</v>
      </c>
      <c r="G1501" s="2">
        <f t="shared" si="34"/>
        <v>28875177.113420002</v>
      </c>
      <c r="H1501" s="2">
        <f t="shared" si="35"/>
        <v>0.3899998664855957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591327090.46000004</v>
      </c>
      <c r="D1502" s="1">
        <v>0</v>
      </c>
      <c r="E1502" s="1">
        <v>0</v>
      </c>
      <c r="F1502" s="1">
        <v>0</v>
      </c>
      <c r="G1502" s="2">
        <f t="shared" si="34"/>
        <v>13600523.08058</v>
      </c>
      <c r="H1502" s="2">
        <f t="shared" si="35"/>
        <v>0.46000003814697266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643854366.21000004</v>
      </c>
      <c r="D1503" s="1">
        <v>0</v>
      </c>
      <c r="E1503" s="1">
        <v>0</v>
      </c>
      <c r="F1503" s="1">
        <v>0</v>
      </c>
      <c r="G1503" s="2">
        <f t="shared" si="34"/>
        <v>15452504.789040001</v>
      </c>
      <c r="H1503" s="2">
        <f t="shared" si="35"/>
        <v>0.21000003814697266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2399732.34</v>
      </c>
      <c r="D1504" s="1">
        <v>0</v>
      </c>
      <c r="E1504" s="1">
        <v>0</v>
      </c>
      <c r="F1504" s="1">
        <v>0</v>
      </c>
      <c r="G1504" s="2">
        <f t="shared" si="34"/>
        <v>59993.308499999999</v>
      </c>
      <c r="H1504" s="2">
        <f t="shared" si="35"/>
        <v>0.33999999985098839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5125</v>
      </c>
      <c r="D1507" s="1">
        <v>0</v>
      </c>
      <c r="E1507" s="1">
        <v>0</v>
      </c>
      <c r="F1507" s="1">
        <v>0</v>
      </c>
      <c r="G1507" s="2">
        <f t="shared" si="34"/>
        <v>143.5</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1103196.23</v>
      </c>
      <c r="D1508" s="1">
        <v>0</v>
      </c>
      <c r="E1508" s="1">
        <v>0</v>
      </c>
      <c r="F1508" s="1">
        <v>0</v>
      </c>
      <c r="G1508" s="2">
        <f t="shared" si="34"/>
        <v>31992.69067</v>
      </c>
      <c r="H1508" s="2">
        <f t="shared" si="35"/>
        <v>0.22999999998137355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73818540.370000005</v>
      </c>
      <c r="D1509" s="1">
        <v>0</v>
      </c>
      <c r="E1509" s="1">
        <v>0</v>
      </c>
      <c r="F1509" s="1">
        <v>0</v>
      </c>
      <c r="G1509" s="2">
        <f t="shared" si="34"/>
        <v>2214556.2111</v>
      </c>
      <c r="H1509" s="2">
        <f t="shared" si="35"/>
        <v>0.37000000476837158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96222822.450000003</v>
      </c>
      <c r="D1510" s="1">
        <v>0</v>
      </c>
      <c r="E1510" s="1">
        <v>0</v>
      </c>
      <c r="F1510" s="1">
        <v>0</v>
      </c>
      <c r="G1510" s="2">
        <f t="shared" si="34"/>
        <v>2982907.4959499999</v>
      </c>
      <c r="H1510" s="2">
        <f t="shared" si="35"/>
        <v>0.45000000298023224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609800555.58999991</v>
      </c>
      <c r="D1517" s="1">
        <v>0</v>
      </c>
      <c r="E1517" s="1">
        <v>0</v>
      </c>
      <c r="F1517" s="1">
        <v>0</v>
      </c>
      <c r="G1517" s="2">
        <f t="shared" si="34"/>
        <v>23172421.112419996</v>
      </c>
      <c r="H1517" s="2">
        <f t="shared" si="35"/>
        <v>0.41000008583068848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120308683.10000002</v>
      </c>
      <c r="D1518" s="1">
        <v>0</v>
      </c>
      <c r="E1518" s="1">
        <v>0</v>
      </c>
      <c r="F1518" s="1">
        <v>0</v>
      </c>
      <c r="G1518" s="2">
        <f t="shared" si="34"/>
        <v>4692038.6409000009</v>
      </c>
      <c r="H1518" s="2">
        <f t="shared" si="35"/>
        <v>0.10000002384185791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663607.43000000005</v>
      </c>
      <c r="D1519" s="1">
        <v>0</v>
      </c>
      <c r="E1519" s="1">
        <v>0</v>
      </c>
      <c r="F1519" s="1">
        <v>0</v>
      </c>
      <c r="G1519" s="2">
        <f t="shared" si="34"/>
        <v>26544.297200000001</v>
      </c>
      <c r="H1519" s="2">
        <f t="shared" si="35"/>
        <v>0.43000000005122274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375313.59</v>
      </c>
      <c r="D1520" s="1">
        <v>0</v>
      </c>
      <c r="E1520" s="1">
        <v>0</v>
      </c>
      <c r="F1520" s="1">
        <v>0</v>
      </c>
      <c r="G1520" s="2">
        <f t="shared" si="34"/>
        <v>15387.857190000002</v>
      </c>
      <c r="H1520" s="2">
        <f t="shared" si="35"/>
        <v>0.40999999997438863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288293.84000000003</v>
      </c>
      <c r="D1521" s="1">
        <v>0</v>
      </c>
      <c r="E1521" s="1">
        <v>0</v>
      </c>
      <c r="F1521" s="1">
        <v>0</v>
      </c>
      <c r="G1521" s="2">
        <f t="shared" si="34"/>
        <v>12108.341280000002</v>
      </c>
      <c r="H1521" s="2">
        <f t="shared" si="35"/>
        <v>0.15999999997438863</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119621029.51000002</v>
      </c>
      <c r="D1524" s="1">
        <v>0</v>
      </c>
      <c r="E1524" s="1">
        <v>0</v>
      </c>
      <c r="F1524" s="1">
        <v>0</v>
      </c>
      <c r="G1524" s="2">
        <f t="shared" si="34"/>
        <v>5382946.3279500008</v>
      </c>
      <c r="H1524" s="2">
        <f t="shared" si="35"/>
        <v>0.48999997973442078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7494301.46</v>
      </c>
      <c r="D1525" s="1">
        <v>0</v>
      </c>
      <c r="E1525" s="1">
        <v>0</v>
      </c>
      <c r="F1525" s="1">
        <v>0</v>
      </c>
      <c r="G1525" s="2">
        <f t="shared" si="34"/>
        <v>344737.86715999997</v>
      </c>
      <c r="H1525" s="2">
        <f t="shared" si="35"/>
        <v>0.4599999999627471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7494301.46</v>
      </c>
      <c r="D1526" s="1">
        <v>0</v>
      </c>
      <c r="E1526" s="1">
        <v>0</v>
      </c>
      <c r="F1526" s="1">
        <v>0</v>
      </c>
      <c r="G1526" s="2">
        <f t="shared" si="34"/>
        <v>352232.16862000001</v>
      </c>
      <c r="H1526" s="2">
        <f t="shared" si="35"/>
        <v>0.4599999999627471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112119296.06000002</v>
      </c>
      <c r="D1530" s="1">
        <v>0</v>
      </c>
      <c r="E1530" s="1">
        <v>0</v>
      </c>
      <c r="F1530" s="1">
        <v>0</v>
      </c>
      <c r="G1530" s="2">
        <f t="shared" si="34"/>
        <v>5718084.0990600009</v>
      </c>
      <c r="H1530" s="2">
        <f t="shared" si="35"/>
        <v>6.0000017285346985E-2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89586397.730000004</v>
      </c>
      <c r="D1531" s="1">
        <v>0</v>
      </c>
      <c r="E1531" s="1">
        <v>0</v>
      </c>
      <c r="F1531" s="1">
        <v>0</v>
      </c>
      <c r="G1531" s="2">
        <f t="shared" si="34"/>
        <v>4658492.6819599997</v>
      </c>
      <c r="H1531" s="2">
        <f t="shared" si="35"/>
        <v>0.26999999582767487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22504822.420000002</v>
      </c>
      <c r="D1532" s="1">
        <v>0</v>
      </c>
      <c r="E1532" s="1">
        <v>0</v>
      </c>
      <c r="F1532" s="1">
        <v>0</v>
      </c>
      <c r="G1532" s="2">
        <f t="shared" si="34"/>
        <v>1192755.5882600001</v>
      </c>
      <c r="H1532" s="2">
        <f t="shared" si="35"/>
        <v>0.42000000178813934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16124.48</v>
      </c>
      <c r="D1533" s="1">
        <v>0</v>
      </c>
      <c r="E1533" s="1">
        <v>0</v>
      </c>
      <c r="F1533" s="1">
        <v>0</v>
      </c>
      <c r="G1533" s="2">
        <f t="shared" si="34"/>
        <v>870.72191999999995</v>
      </c>
      <c r="H1533" s="2">
        <f t="shared" si="35"/>
        <v>0.47999999999956344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11951.43</v>
      </c>
      <c r="D1534" s="1">
        <v>0</v>
      </c>
      <c r="E1534" s="1">
        <v>0</v>
      </c>
      <c r="F1534" s="1">
        <v>0</v>
      </c>
      <c r="G1534" s="2">
        <f t="shared" si="34"/>
        <v>657.32865000000004</v>
      </c>
      <c r="H1534" s="2">
        <f t="shared" si="35"/>
        <v>0.43000000000029104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5241.9799999999996</v>
      </c>
      <c r="D1535" s="1">
        <v>0</v>
      </c>
      <c r="E1535" s="1">
        <v>0</v>
      </c>
      <c r="F1535" s="1">
        <v>0</v>
      </c>
      <c r="G1535" s="2">
        <f t="shared" si="34"/>
        <v>293.55088000000001</v>
      </c>
      <c r="H1535" s="2">
        <f t="shared" si="35"/>
        <v>2.0000000000436557E-2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3662.02</v>
      </c>
      <c r="D1536" s="1">
        <v>0</v>
      </c>
      <c r="E1536" s="1">
        <v>0</v>
      </c>
      <c r="F1536" s="1">
        <v>0</v>
      </c>
      <c r="G1536" s="2">
        <f t="shared" si="34"/>
        <v>208.73514</v>
      </c>
      <c r="H1536" s="2">
        <f t="shared" si="35"/>
        <v>1.999999999998181E-2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1579.96</v>
      </c>
      <c r="D1537" s="1">
        <v>0</v>
      </c>
      <c r="E1537" s="1">
        <v>0</v>
      </c>
      <c r="F1537" s="1">
        <v>0</v>
      </c>
      <c r="G1537" s="2">
        <f t="shared" si="34"/>
        <v>91.637680000000003</v>
      </c>
      <c r="H1537" s="2">
        <f t="shared" si="35"/>
        <v>3.999999999996362E-2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2190.0100000000002</v>
      </c>
      <c r="D1560" s="1">
        <v>0</v>
      </c>
      <c r="E1560" s="1">
        <v>0</v>
      </c>
      <c r="F1560" s="1">
        <v>0</v>
      </c>
      <c r="G1560" s="2">
        <f t="shared" si="34"/>
        <v>177.39081000000002</v>
      </c>
      <c r="H1560" s="2">
        <f t="shared" si="35"/>
        <v>1.0000000000218279E-2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2190.0100000000002</v>
      </c>
      <c r="D1561" s="1">
        <v>0</v>
      </c>
      <c r="E1561" s="1">
        <v>0</v>
      </c>
      <c r="F1561" s="1">
        <v>0</v>
      </c>
      <c r="G1561" s="2">
        <f t="shared" si="34"/>
        <v>179.58082000000002</v>
      </c>
      <c r="H1561" s="2">
        <f t="shared" si="35"/>
        <v>1.0000000000218279E-2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24046.16</v>
      </c>
      <c r="D1565" s="1">
        <v>0</v>
      </c>
      <c r="E1565" s="1">
        <v>0</v>
      </c>
      <c r="F1565" s="1">
        <v>0</v>
      </c>
      <c r="G1565" s="2">
        <f t="shared" si="34"/>
        <v>2067.96976</v>
      </c>
      <c r="H1565" s="2">
        <f t="shared" si="35"/>
        <v>0.15999999999985448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14746.06</v>
      </c>
      <c r="D1566" s="1">
        <v>0</v>
      </c>
      <c r="E1566" s="1">
        <v>0</v>
      </c>
      <c r="F1566" s="1">
        <v>0</v>
      </c>
      <c r="G1566" s="2">
        <f t="shared" si="34"/>
        <v>1282.9072199999998</v>
      </c>
      <c r="H1566" s="2">
        <f t="shared" si="35"/>
        <v>5.9999999999490683E-2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9300.1</v>
      </c>
      <c r="D1567" s="1">
        <v>0</v>
      </c>
      <c r="E1567" s="1">
        <v>0</v>
      </c>
      <c r="F1567" s="1">
        <v>0</v>
      </c>
      <c r="G1567" s="2">
        <f t="shared" si="34"/>
        <v>818.40879999999993</v>
      </c>
      <c r="H1567" s="2">
        <f t="shared" si="35"/>
        <v>0.1000000000003638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489491872.48999995</v>
      </c>
      <c r="D1576" s="1">
        <v>0</v>
      </c>
      <c r="E1576" s="1">
        <v>0</v>
      </c>
      <c r="F1576" s="1">
        <v>0</v>
      </c>
      <c r="G1576" s="2">
        <f t="shared" si="34"/>
        <v>47480711.631529994</v>
      </c>
      <c r="H1576" s="2">
        <f t="shared" si="35"/>
        <v>0.48999994993209839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9686236.0800000001</v>
      </c>
      <c r="D1577" s="1">
        <v>0</v>
      </c>
      <c r="E1577" s="1">
        <v>0</v>
      </c>
      <c r="F1577" s="1">
        <v>0</v>
      </c>
      <c r="G1577" s="2">
        <f t="shared" si="34"/>
        <v>949251.13584</v>
      </c>
      <c r="H1577" s="2">
        <f t="shared" si="35"/>
        <v>8.0000000074505806E-2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475051242.45999998</v>
      </c>
      <c r="D1578" s="1">
        <v>0</v>
      </c>
      <c r="E1578" s="1">
        <v>0</v>
      </c>
      <c r="F1578" s="1">
        <v>0</v>
      </c>
      <c r="G1578" s="2">
        <f t="shared" si="34"/>
        <v>47030073.003540002</v>
      </c>
      <c r="H1578" s="2">
        <f t="shared" si="35"/>
        <v>0.45999997854232788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4754393.95</v>
      </c>
      <c r="D1579" s="1">
        <v>0</v>
      </c>
      <c r="E1579" s="1">
        <v>0</v>
      </c>
      <c r="F1579" s="1">
        <v>0</v>
      </c>
      <c r="G1579" s="2">
        <f t="shared" si="34"/>
        <v>475439.39500000002</v>
      </c>
      <c r="H1579" s="2">
        <f t="shared" si="35"/>
        <v>4.9999999813735485E-2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26400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1195785860</v>
      </c>
      <c r="I16" s="172">
        <f>'PR-RAS'!E6</f>
        <v>1351066098.8499999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1169758305</v>
      </c>
      <c r="I17" s="172">
        <f>'PR-RAS'!E151</f>
        <v>1230463722.1300001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577064009</v>
      </c>
      <c r="I19" s="173">
        <f>'PR-RAS'!E646</f>
        <v>535502074.97000027</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474293504</v>
      </c>
      <c r="I20" s="175">
        <f>BILANCA!E7</f>
        <v>575938120.87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84024036</v>
      </c>
      <c r="I21" s="177">
        <f>BILANCA!E68</f>
        <v>84435825.829999983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626536047</v>
      </c>
      <c r="I22" s="177">
        <f>BILANCA!E176</f>
        <v>610801593.64999998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-68218507</v>
      </c>
      <c r="I23" s="179">
        <f>BILANCA!E237</f>
        <v>49572353.050000027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1204217583</v>
      </c>
      <c r="I28" s="181">
        <f>'RAS-funkcijski'!E141</f>
        <v>1345733988.8499999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153811.59</v>
      </c>
      <c r="I29" s="175">
        <f>'P-VRIO'!E5</f>
        <v>85563.92</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153517.6</v>
      </c>
      <c r="I30" s="177">
        <f>'P-VRIO'!E22</f>
        <v>85563.92</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37507.699999999997</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37507.699999999997</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597646887.14999998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609800555.58999991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120308683.10000002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489491872.48999995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3" zoomScaleNormal="100" workbookViewId="0">
      <selection activeCell="A413" sqref="A413:X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1195785860</v>
      </c>
      <c r="E6" s="53">
        <f>E7+E44+E50+E82+E106+E124+E133+E139</f>
        <v>1351066098.8499999</v>
      </c>
      <c r="F6" s="54">
        <f t="shared" ref="F6:F131" si="0">IF(D6&lt;&gt;0,IF(E6/D6&gt;=100,"&gt;&gt;100",E6/D6*100),"-")</f>
        <v>112.98562259717637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12502479</v>
      </c>
      <c r="E50" s="53">
        <f>E51+E54+E59+E62+E65+E68+E71+E74+E77</f>
        <v>34819405.809999995</v>
      </c>
      <c r="F50" s="54">
        <f t="shared" si="0"/>
        <v>278.50001435715262</v>
      </c>
    </row>
    <row r="51" spans="1:6" ht="12.75" customHeight="1" x14ac:dyDescent="0.2">
      <c r="A51" s="55">
        <v>631</v>
      </c>
      <c r="B51" s="88" t="s">
        <v>145</v>
      </c>
      <c r="C51" s="52" t="s">
        <v>146</v>
      </c>
      <c r="D51" s="53">
        <f t="shared" ref="D51:E51" si="10">D52+D53</f>
        <v>1285834</v>
      </c>
      <c r="E51" s="53">
        <f t="shared" si="10"/>
        <v>543633.59</v>
      </c>
      <c r="F51" s="54">
        <f t="shared" si="0"/>
        <v>42.278675941062374</v>
      </c>
    </row>
    <row r="52" spans="1:6" ht="12.75" customHeight="1" x14ac:dyDescent="0.2">
      <c r="A52" s="55">
        <v>6311</v>
      </c>
      <c r="B52" s="88" t="s">
        <v>147</v>
      </c>
      <c r="C52" s="52" t="s">
        <v>148</v>
      </c>
      <c r="D52" s="244">
        <v>1285834</v>
      </c>
      <c r="E52" s="244">
        <v>543633.59</v>
      </c>
      <c r="F52" s="54">
        <f t="shared" si="0"/>
        <v>42.278675941062374</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7486802</v>
      </c>
      <c r="E54" s="53">
        <f t="shared" si="11"/>
        <v>25164719.649999999</v>
      </c>
      <c r="F54" s="54">
        <f t="shared" si="0"/>
        <v>336.12107879973314</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292836</v>
      </c>
      <c r="E57" s="244">
        <v>296671.90999999997</v>
      </c>
      <c r="F57" s="54">
        <f t="shared" si="0"/>
        <v>101.30991749648265</v>
      </c>
    </row>
    <row r="58" spans="1:6" ht="12.75" customHeight="1" x14ac:dyDescent="0.2">
      <c r="A58" s="55">
        <v>6324</v>
      </c>
      <c r="B58" s="88" t="s">
        <v>159</v>
      </c>
      <c r="C58" s="52" t="s">
        <v>160</v>
      </c>
      <c r="D58" s="244">
        <v>7193966</v>
      </c>
      <c r="E58" s="244">
        <v>24868047.739999998</v>
      </c>
      <c r="F58" s="54">
        <f t="shared" si="0"/>
        <v>345.67925036064946</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2536831</v>
      </c>
      <c r="E62" s="53">
        <f t="shared" si="13"/>
        <v>2467054.4900000002</v>
      </c>
      <c r="F62" s="54">
        <f t="shared" si="0"/>
        <v>97.249461631460676</v>
      </c>
    </row>
    <row r="63" spans="1:6" ht="12.75" customHeight="1" x14ac:dyDescent="0.2">
      <c r="A63" s="55">
        <v>6341</v>
      </c>
      <c r="B63" s="87" t="s">
        <v>169</v>
      </c>
      <c r="C63" s="52" t="s">
        <v>170</v>
      </c>
      <c r="D63" s="244">
        <v>2536831</v>
      </c>
      <c r="E63" s="244">
        <v>2397054.4900000002</v>
      </c>
      <c r="F63" s="54">
        <f t="shared" si="0"/>
        <v>94.49011345257135</v>
      </c>
    </row>
    <row r="64" spans="1:6" ht="12.75" customHeight="1" x14ac:dyDescent="0.2">
      <c r="A64" s="55">
        <v>6342</v>
      </c>
      <c r="B64" s="87" t="s">
        <v>171</v>
      </c>
      <c r="C64" s="52" t="s">
        <v>172</v>
      </c>
      <c r="D64" s="244"/>
      <c r="E64" s="244">
        <v>70000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1032885</v>
      </c>
      <c r="E68" s="53">
        <f t="shared" si="15"/>
        <v>1282233</v>
      </c>
      <c r="F68" s="54">
        <f t="shared" si="0"/>
        <v>124.14092565968137</v>
      </c>
    </row>
    <row r="69" spans="1:6" ht="12.75" customHeight="1" x14ac:dyDescent="0.2">
      <c r="A69" s="55" t="s">
        <v>181</v>
      </c>
      <c r="B69" s="87" t="s">
        <v>182</v>
      </c>
      <c r="C69" s="52" t="s">
        <v>181</v>
      </c>
      <c r="D69" s="244"/>
      <c r="E69" s="244">
        <v>13000</v>
      </c>
      <c r="F69" s="54" t="str">
        <f t="shared" si="0"/>
        <v>-</v>
      </c>
    </row>
    <row r="70" spans="1:6" ht="24" x14ac:dyDescent="0.2">
      <c r="A70" s="55" t="s">
        <v>183</v>
      </c>
      <c r="B70" s="87" t="s">
        <v>184</v>
      </c>
      <c r="C70" s="52" t="s">
        <v>183</v>
      </c>
      <c r="D70" s="244">
        <v>1032885</v>
      </c>
      <c r="E70" s="244">
        <v>1269233</v>
      </c>
      <c r="F70" s="54">
        <f t="shared" si="0"/>
        <v>122.88231506895735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160127</v>
      </c>
      <c r="E74" s="53">
        <f t="shared" si="17"/>
        <v>8470.36</v>
      </c>
      <c r="F74" s="54">
        <f t="shared" si="0"/>
        <v>5.2897762401094139</v>
      </c>
    </row>
    <row r="75" spans="1:6" ht="12.75" customHeight="1" x14ac:dyDescent="0.2">
      <c r="A75" s="55" t="s">
        <v>193</v>
      </c>
      <c r="B75" s="87" t="s">
        <v>194</v>
      </c>
      <c r="C75" s="52" t="s">
        <v>193</v>
      </c>
      <c r="D75" s="244">
        <v>160127</v>
      </c>
      <c r="E75" s="244">
        <v>8470.36</v>
      </c>
      <c r="F75" s="54">
        <f t="shared" si="0"/>
        <v>5.2897762401094139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5353294.72</v>
      </c>
      <c r="F77" s="54" t="str">
        <f t="shared" si="0"/>
        <v>-</v>
      </c>
    </row>
    <row r="78" spans="1:6" ht="12.75" customHeight="1" x14ac:dyDescent="0.2">
      <c r="A78" s="55">
        <v>6391</v>
      </c>
      <c r="B78" s="87" t="s">
        <v>199</v>
      </c>
      <c r="C78" s="52" t="s">
        <v>200</v>
      </c>
      <c r="D78" s="244"/>
      <c r="E78" s="244">
        <v>159294.72</v>
      </c>
      <c r="F78" s="54" t="str">
        <f t="shared" si="0"/>
        <v>-</v>
      </c>
    </row>
    <row r="79" spans="1:6" ht="12.75" customHeight="1" x14ac:dyDescent="0.2">
      <c r="A79" s="55">
        <v>6392</v>
      </c>
      <c r="B79" s="87" t="s">
        <v>201</v>
      </c>
      <c r="C79" s="52" t="s">
        <v>202</v>
      </c>
      <c r="D79" s="244"/>
      <c r="E79" s="244">
        <v>5194000</v>
      </c>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5991</v>
      </c>
      <c r="E82" s="53">
        <f t="shared" si="19"/>
        <v>1114.55</v>
      </c>
      <c r="F82" s="54">
        <f t="shared" si="0"/>
        <v>18.603738941745952</v>
      </c>
    </row>
    <row r="83" spans="1:6" ht="12.75" customHeight="1" x14ac:dyDescent="0.2">
      <c r="A83" s="55">
        <v>641</v>
      </c>
      <c r="B83" s="87" t="s">
        <v>209</v>
      </c>
      <c r="C83" s="52" t="s">
        <v>210</v>
      </c>
      <c r="D83" s="53">
        <f t="shared" ref="D83:E83" si="20">SUM(D84:D90)</f>
        <v>5991</v>
      </c>
      <c r="E83" s="53">
        <f t="shared" si="20"/>
        <v>1114.55</v>
      </c>
      <c r="F83" s="54">
        <f t="shared" si="0"/>
        <v>18.603738941745952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605</v>
      </c>
      <c r="E85" s="244">
        <v>0.49</v>
      </c>
      <c r="F85" s="54">
        <f t="shared" si="0"/>
        <v>8.0991735537190079E-2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5386</v>
      </c>
      <c r="E87" s="244">
        <v>1114.06</v>
      </c>
      <c r="F87" s="54">
        <f t="shared" si="0"/>
        <v>20.684366877088749</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60626720</v>
      </c>
      <c r="E106" s="53">
        <f t="shared" si="23"/>
        <v>66325283.990000002</v>
      </c>
      <c r="F106" s="54">
        <f t="shared" si="0"/>
        <v>109.3994265069923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60626720</v>
      </c>
      <c r="E112" s="53">
        <f t="shared" si="25"/>
        <v>66325283.990000002</v>
      </c>
      <c r="F112" s="54">
        <f t="shared" si="0"/>
        <v>109.3994265069923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60626720</v>
      </c>
      <c r="E117" s="244">
        <v>66325283.990000002</v>
      </c>
      <c r="F117" s="54">
        <f t="shared" si="0"/>
        <v>109.3994265069923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19970590</v>
      </c>
      <c r="E124" s="53">
        <f t="shared" si="27"/>
        <v>17987129.530000001</v>
      </c>
      <c r="F124" s="54">
        <f t="shared" si="0"/>
        <v>90.068092780433631</v>
      </c>
    </row>
    <row r="125" spans="1:6" ht="12.75" customHeight="1" x14ac:dyDescent="0.2">
      <c r="A125" s="55">
        <v>661</v>
      </c>
      <c r="B125" s="88" t="s">
        <v>293</v>
      </c>
      <c r="C125" s="52" t="s">
        <v>294</v>
      </c>
      <c r="D125" s="53">
        <f t="shared" ref="D125:E125" si="28">SUM(D126:D127)</f>
        <v>17298616</v>
      </c>
      <c r="E125" s="53">
        <f t="shared" si="28"/>
        <v>15685064.17</v>
      </c>
      <c r="F125" s="54">
        <f t="shared" si="0"/>
        <v>90.672364598416436</v>
      </c>
    </row>
    <row r="126" spans="1:6" ht="12.75" customHeight="1" x14ac:dyDescent="0.2">
      <c r="A126" s="55">
        <v>6614</v>
      </c>
      <c r="B126" s="88" t="s">
        <v>295</v>
      </c>
      <c r="C126" s="52" t="s">
        <v>296</v>
      </c>
      <c r="D126" s="244">
        <v>1292632</v>
      </c>
      <c r="E126" s="244">
        <v>1096359.19</v>
      </c>
      <c r="F126" s="54">
        <f t="shared" si="0"/>
        <v>84.816033488262704</v>
      </c>
    </row>
    <row r="127" spans="1:6" ht="12.75" customHeight="1" x14ac:dyDescent="0.2">
      <c r="A127" s="55">
        <v>6615</v>
      </c>
      <c r="B127" s="88" t="s">
        <v>297</v>
      </c>
      <c r="C127" s="52" t="s">
        <v>298</v>
      </c>
      <c r="D127" s="244">
        <v>16005984</v>
      </c>
      <c r="E127" s="244">
        <v>14588704.98</v>
      </c>
      <c r="F127" s="54">
        <f t="shared" si="0"/>
        <v>91.145317776151728</v>
      </c>
    </row>
    <row r="128" spans="1:6" ht="24" x14ac:dyDescent="0.2">
      <c r="A128" s="55">
        <v>663</v>
      </c>
      <c r="B128" s="233" t="s">
        <v>299</v>
      </c>
      <c r="C128" s="52" t="s">
        <v>300</v>
      </c>
      <c r="D128" s="53">
        <f t="shared" ref="D128:E128" si="29">SUM(D129:D132)</f>
        <v>2671974</v>
      </c>
      <c r="E128" s="53">
        <f t="shared" si="29"/>
        <v>2302065.3600000003</v>
      </c>
      <c r="F128" s="54">
        <f t="shared" si="0"/>
        <v>86.155979062670525</v>
      </c>
    </row>
    <row r="129" spans="1:6" ht="12.75" customHeight="1" x14ac:dyDescent="0.2">
      <c r="A129" s="55">
        <v>6631</v>
      </c>
      <c r="B129" s="88" t="s">
        <v>301</v>
      </c>
      <c r="C129" s="52" t="s">
        <v>302</v>
      </c>
      <c r="D129" s="244">
        <v>245604</v>
      </c>
      <c r="E129" s="244">
        <v>749210.49</v>
      </c>
      <c r="F129" s="54">
        <f t="shared" si="0"/>
        <v>305.04816289636977</v>
      </c>
    </row>
    <row r="130" spans="1:6" ht="12.75" customHeight="1" x14ac:dyDescent="0.2">
      <c r="A130" s="55">
        <v>6632</v>
      </c>
      <c r="B130" s="234" t="s">
        <v>303</v>
      </c>
      <c r="C130" s="52" t="s">
        <v>304</v>
      </c>
      <c r="D130" s="244">
        <v>2426370</v>
      </c>
      <c r="E130" s="244">
        <v>1552854.87</v>
      </c>
      <c r="F130" s="54">
        <f t="shared" si="0"/>
        <v>63.99909618071441</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1100405664</v>
      </c>
      <c r="E133" s="53">
        <f t="shared" si="30"/>
        <v>1230465425.28</v>
      </c>
      <c r="F133" s="54">
        <f t="shared" ref="F133:F223" si="31">IF(D133&lt;&gt;0,IF(E133/D133&gt;=100,"&gt;&gt;100",E133/D133*100),"-")</f>
        <v>111.81925589216159</v>
      </c>
    </row>
    <row r="134" spans="1:6" ht="24" x14ac:dyDescent="0.2">
      <c r="A134" s="55">
        <v>671</v>
      </c>
      <c r="B134" s="234" t="s">
        <v>311</v>
      </c>
      <c r="C134" s="52" t="s">
        <v>312</v>
      </c>
      <c r="D134" s="53">
        <f t="shared" ref="D134:E134" si="32">SUM(D135:D137)</f>
        <v>176290400</v>
      </c>
      <c r="E134" s="53">
        <f t="shared" si="32"/>
        <v>240278289.41</v>
      </c>
      <c r="F134" s="54">
        <f t="shared" si="31"/>
        <v>136.29686551848542</v>
      </c>
    </row>
    <row r="135" spans="1:6" ht="12.75" customHeight="1" x14ac:dyDescent="0.2">
      <c r="A135" s="55">
        <v>6711</v>
      </c>
      <c r="B135" s="87" t="s">
        <v>313</v>
      </c>
      <c r="C135" s="52" t="s">
        <v>314</v>
      </c>
      <c r="D135" s="244">
        <v>162940709</v>
      </c>
      <c r="E135" s="244">
        <v>162877222.31999999</v>
      </c>
      <c r="F135" s="54">
        <f t="shared" si="31"/>
        <v>99.961036943812488</v>
      </c>
    </row>
    <row r="136" spans="1:6" ht="24" x14ac:dyDescent="0.2">
      <c r="A136" s="55">
        <v>6712</v>
      </c>
      <c r="B136" s="234" t="s">
        <v>315</v>
      </c>
      <c r="C136" s="52" t="s">
        <v>316</v>
      </c>
      <c r="D136" s="244">
        <v>13349691</v>
      </c>
      <c r="E136" s="244">
        <v>77401067.090000004</v>
      </c>
      <c r="F136" s="54">
        <f t="shared" si="31"/>
        <v>579.79669409576604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924115264</v>
      </c>
      <c r="E138" s="244">
        <v>990187135.87</v>
      </c>
      <c r="F138" s="54">
        <f t="shared" si="31"/>
        <v>107.14974359194223</v>
      </c>
    </row>
    <row r="139" spans="1:6" ht="12.75" customHeight="1" x14ac:dyDescent="0.2">
      <c r="A139" s="55">
        <v>68</v>
      </c>
      <c r="B139" s="87" t="s">
        <v>321</v>
      </c>
      <c r="C139" s="52" t="s">
        <v>322</v>
      </c>
      <c r="D139" s="53">
        <f t="shared" ref="D139:E139" si="33">D140+D150</f>
        <v>2274416</v>
      </c>
      <c r="E139" s="53">
        <f t="shared" si="33"/>
        <v>1467739.69</v>
      </c>
      <c r="F139" s="54">
        <f t="shared" si="31"/>
        <v>64.532596059823703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2274416</v>
      </c>
      <c r="E150" s="244">
        <v>1467739.69</v>
      </c>
      <c r="F150" s="54">
        <f t="shared" si="31"/>
        <v>64.532596059823703</v>
      </c>
    </row>
    <row r="151" spans="1:6" ht="12.75" customHeight="1" x14ac:dyDescent="0.2">
      <c r="A151" s="55">
        <v>3</v>
      </c>
      <c r="B151" s="87" t="s">
        <v>345</v>
      </c>
      <c r="C151" s="52" t="s">
        <v>53</v>
      </c>
      <c r="D151" s="53">
        <f t="shared" ref="D151:E151" si="35">D152+D163+D196+D215+D224+D252+D263</f>
        <v>1169758305</v>
      </c>
      <c r="E151" s="53">
        <f t="shared" si="35"/>
        <v>1230463722.1300001</v>
      </c>
      <c r="F151" s="54">
        <f t="shared" si="31"/>
        <v>105.18956923584312</v>
      </c>
    </row>
    <row r="152" spans="1:6" ht="12.75" customHeight="1" x14ac:dyDescent="0.2">
      <c r="A152" s="55">
        <v>31</v>
      </c>
      <c r="B152" s="87" t="s">
        <v>346</v>
      </c>
      <c r="C152" s="52" t="s">
        <v>347</v>
      </c>
      <c r="D152" s="53">
        <f t="shared" ref="D152:E152" si="36">D153+D158+D159</f>
        <v>570894215</v>
      </c>
      <c r="E152" s="53">
        <f t="shared" si="36"/>
        <v>595508630.74000001</v>
      </c>
      <c r="F152" s="54">
        <f t="shared" si="31"/>
        <v>104.31155459159802</v>
      </c>
    </row>
    <row r="153" spans="1:6" ht="12.75" customHeight="1" x14ac:dyDescent="0.2">
      <c r="A153" s="55">
        <v>311</v>
      </c>
      <c r="B153" s="87" t="s">
        <v>348</v>
      </c>
      <c r="C153" s="52" t="s">
        <v>349</v>
      </c>
      <c r="D153" s="53">
        <f t="shared" ref="D153:E153" si="37">SUM(D154:D157)</f>
        <v>485043539</v>
      </c>
      <c r="E153" s="53">
        <f t="shared" si="37"/>
        <v>504748345.81</v>
      </c>
      <c r="F153" s="54">
        <f t="shared" si="31"/>
        <v>104.06248207132597</v>
      </c>
    </row>
    <row r="154" spans="1:6" ht="12.75" customHeight="1" x14ac:dyDescent="0.2">
      <c r="A154" s="55">
        <v>3111</v>
      </c>
      <c r="B154" s="87" t="s">
        <v>350</v>
      </c>
      <c r="C154" s="52" t="s">
        <v>351</v>
      </c>
      <c r="D154" s="244">
        <v>357805429</v>
      </c>
      <c r="E154" s="244">
        <v>376144370.29000002</v>
      </c>
      <c r="F154" s="54">
        <f t="shared" si="31"/>
        <v>105.12539492238953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34005565</v>
      </c>
      <c r="E156" s="244">
        <v>33216772.140000001</v>
      </c>
      <c r="F156" s="54">
        <f t="shared" si="31"/>
        <v>97.680400663832529</v>
      </c>
    </row>
    <row r="157" spans="1:6" ht="12.75" customHeight="1" x14ac:dyDescent="0.2">
      <c r="A157" s="55">
        <v>3114</v>
      </c>
      <c r="B157" s="87" t="s">
        <v>356</v>
      </c>
      <c r="C157" s="52" t="s">
        <v>357</v>
      </c>
      <c r="D157" s="244">
        <v>93232545</v>
      </c>
      <c r="E157" s="244">
        <v>95387203.379999995</v>
      </c>
      <c r="F157" s="54">
        <f t="shared" si="31"/>
        <v>102.31105820397801</v>
      </c>
    </row>
    <row r="158" spans="1:6" ht="12.75" customHeight="1" x14ac:dyDescent="0.2">
      <c r="A158" s="55">
        <v>312</v>
      </c>
      <c r="B158" s="87" t="s">
        <v>358</v>
      </c>
      <c r="C158" s="52" t="s">
        <v>359</v>
      </c>
      <c r="D158" s="244">
        <v>15506781</v>
      </c>
      <c r="E158" s="244">
        <v>17397132.640000001</v>
      </c>
      <c r="F158" s="54">
        <f t="shared" si="31"/>
        <v>112.19048389217593</v>
      </c>
    </row>
    <row r="159" spans="1:6" ht="12.75" customHeight="1" x14ac:dyDescent="0.2">
      <c r="A159" s="55">
        <v>313</v>
      </c>
      <c r="B159" s="87" t="s">
        <v>360</v>
      </c>
      <c r="C159" s="52" t="s">
        <v>361</v>
      </c>
      <c r="D159" s="53">
        <f t="shared" ref="D159:E159" si="38">SUM(D160:D162)</f>
        <v>70343895</v>
      </c>
      <c r="E159" s="53">
        <f t="shared" si="38"/>
        <v>73363152.290000007</v>
      </c>
      <c r="F159" s="54">
        <f t="shared" si="31"/>
        <v>104.29213834405957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70197614</v>
      </c>
      <c r="E161" s="244">
        <v>73237264.609999999</v>
      </c>
      <c r="F161" s="54">
        <f t="shared" si="31"/>
        <v>104.33013379913454</v>
      </c>
    </row>
    <row r="162" spans="1:6" ht="12.75" customHeight="1" x14ac:dyDescent="0.2">
      <c r="A162" s="55">
        <v>3133</v>
      </c>
      <c r="B162" s="87" t="s">
        <v>365</v>
      </c>
      <c r="C162" s="52" t="s">
        <v>366</v>
      </c>
      <c r="D162" s="244">
        <v>146281</v>
      </c>
      <c r="E162" s="244">
        <v>125887.67999999999</v>
      </c>
      <c r="F162" s="54">
        <f t="shared" si="31"/>
        <v>86.058804629446058</v>
      </c>
    </row>
    <row r="163" spans="1:6" ht="12.75" customHeight="1" x14ac:dyDescent="0.2">
      <c r="A163" s="55">
        <v>32</v>
      </c>
      <c r="B163" s="87" t="s">
        <v>367</v>
      </c>
      <c r="C163" s="52" t="s">
        <v>368</v>
      </c>
      <c r="D163" s="53">
        <f t="shared" ref="D163:E163" si="39">D164+D169+D177+D187+D188</f>
        <v>590918626</v>
      </c>
      <c r="E163" s="53">
        <f t="shared" si="39"/>
        <v>631081548.71000004</v>
      </c>
      <c r="F163" s="54">
        <f t="shared" si="31"/>
        <v>106.79669263124565</v>
      </c>
    </row>
    <row r="164" spans="1:6" ht="12.75" customHeight="1" x14ac:dyDescent="0.2">
      <c r="A164" s="55">
        <v>321</v>
      </c>
      <c r="B164" s="87" t="s">
        <v>369</v>
      </c>
      <c r="C164" s="52" t="s">
        <v>370</v>
      </c>
      <c r="D164" s="53">
        <f t="shared" ref="D164:E164" si="40">SUM(D165:D168)</f>
        <v>15224796</v>
      </c>
      <c r="E164" s="53">
        <f t="shared" si="40"/>
        <v>16909563.170000002</v>
      </c>
      <c r="F164" s="54">
        <f t="shared" si="31"/>
        <v>111.06594249275985</v>
      </c>
    </row>
    <row r="165" spans="1:6" ht="12.75" customHeight="1" x14ac:dyDescent="0.2">
      <c r="A165" s="55">
        <v>3211</v>
      </c>
      <c r="B165" s="87" t="s">
        <v>371</v>
      </c>
      <c r="C165" s="52" t="s">
        <v>372</v>
      </c>
      <c r="D165" s="244">
        <v>376223</v>
      </c>
      <c r="E165" s="244">
        <v>344177.98</v>
      </c>
      <c r="F165" s="54">
        <f t="shared" si="31"/>
        <v>91.482439935889076</v>
      </c>
    </row>
    <row r="166" spans="1:6" ht="12.75" customHeight="1" x14ac:dyDescent="0.2">
      <c r="A166" s="55">
        <v>3212</v>
      </c>
      <c r="B166" s="87" t="s">
        <v>373</v>
      </c>
      <c r="C166" s="52" t="s">
        <v>374</v>
      </c>
      <c r="D166" s="244">
        <v>14180444</v>
      </c>
      <c r="E166" s="244">
        <v>15652485.560000001</v>
      </c>
      <c r="F166" s="54">
        <f t="shared" si="31"/>
        <v>110.38078610232516</v>
      </c>
    </row>
    <row r="167" spans="1:6" ht="12.75" customHeight="1" x14ac:dyDescent="0.2">
      <c r="A167" s="55">
        <v>3213</v>
      </c>
      <c r="B167" s="87" t="s">
        <v>375</v>
      </c>
      <c r="C167" s="52" t="s">
        <v>376</v>
      </c>
      <c r="D167" s="244">
        <v>668129</v>
      </c>
      <c r="E167" s="244">
        <v>912899.63</v>
      </c>
      <c r="F167" s="54">
        <f t="shared" si="31"/>
        <v>136.63523511178229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534039555</v>
      </c>
      <c r="E169" s="53">
        <f t="shared" si="41"/>
        <v>565241543.74000001</v>
      </c>
      <c r="F169" s="54">
        <f t="shared" si="31"/>
        <v>105.84263627064104</v>
      </c>
    </row>
    <row r="170" spans="1:6" ht="12.75" customHeight="1" x14ac:dyDescent="0.2">
      <c r="A170" s="55">
        <v>3221</v>
      </c>
      <c r="B170" s="87" t="s">
        <v>381</v>
      </c>
      <c r="C170" s="52" t="s">
        <v>382</v>
      </c>
      <c r="D170" s="244">
        <v>16695935</v>
      </c>
      <c r="E170" s="244">
        <v>17515940.530000001</v>
      </c>
      <c r="F170" s="54">
        <f t="shared" si="31"/>
        <v>104.9114082559617</v>
      </c>
    </row>
    <row r="171" spans="1:6" ht="12.75" customHeight="1" x14ac:dyDescent="0.2">
      <c r="A171" s="55">
        <v>3222</v>
      </c>
      <c r="B171" s="87" t="s">
        <v>383</v>
      </c>
      <c r="C171" s="52" t="s">
        <v>384</v>
      </c>
      <c r="D171" s="244">
        <v>493758346</v>
      </c>
      <c r="E171" s="244">
        <v>512175787.54000002</v>
      </c>
      <c r="F171" s="54">
        <f t="shared" si="31"/>
        <v>103.73005169212877</v>
      </c>
    </row>
    <row r="172" spans="1:6" ht="12.75" customHeight="1" x14ac:dyDescent="0.2">
      <c r="A172" s="55">
        <v>3223</v>
      </c>
      <c r="B172" s="87" t="s">
        <v>385</v>
      </c>
      <c r="C172" s="52" t="s">
        <v>386</v>
      </c>
      <c r="D172" s="244">
        <v>20411772</v>
      </c>
      <c r="E172" s="244">
        <v>30086773.559999999</v>
      </c>
      <c r="F172" s="54">
        <f t="shared" si="31"/>
        <v>147.3991261513209</v>
      </c>
    </row>
    <row r="173" spans="1:6" ht="12.75" customHeight="1" x14ac:dyDescent="0.2">
      <c r="A173" s="55">
        <v>3224</v>
      </c>
      <c r="B173" s="87" t="s">
        <v>387</v>
      </c>
      <c r="C173" s="52" t="s">
        <v>388</v>
      </c>
      <c r="D173" s="244">
        <v>1440219</v>
      </c>
      <c r="E173" s="244">
        <v>3569778.48</v>
      </c>
      <c r="F173" s="54">
        <f t="shared" si="31"/>
        <v>247.86358741274762</v>
      </c>
    </row>
    <row r="174" spans="1:6" ht="12.75" customHeight="1" x14ac:dyDescent="0.2">
      <c r="A174" s="55">
        <v>3225</v>
      </c>
      <c r="B174" s="87" t="s">
        <v>389</v>
      </c>
      <c r="C174" s="52" t="s">
        <v>390</v>
      </c>
      <c r="D174" s="244">
        <v>1656106</v>
      </c>
      <c r="E174" s="244">
        <v>1525848.99</v>
      </c>
      <c r="F174" s="54">
        <f t="shared" si="31"/>
        <v>92.134741979076225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77177</v>
      </c>
      <c r="E176" s="244">
        <v>367414.64</v>
      </c>
      <c r="F176" s="54">
        <f t="shared" si="31"/>
        <v>476.06753307332497</v>
      </c>
    </row>
    <row r="177" spans="1:6" ht="12.75" customHeight="1" x14ac:dyDescent="0.2">
      <c r="A177" s="55">
        <v>323</v>
      </c>
      <c r="B177" s="87" t="s">
        <v>395</v>
      </c>
      <c r="C177" s="52" t="s">
        <v>396</v>
      </c>
      <c r="D177" s="53">
        <f t="shared" ref="D177:E177" si="42">SUM(D178:D186)</f>
        <v>38668954</v>
      </c>
      <c r="E177" s="53">
        <f t="shared" si="42"/>
        <v>44856394.719999999</v>
      </c>
      <c r="F177" s="54">
        <f t="shared" si="31"/>
        <v>116.0010553168829</v>
      </c>
    </row>
    <row r="178" spans="1:6" ht="12.75" customHeight="1" x14ac:dyDescent="0.2">
      <c r="A178" s="55">
        <v>3231</v>
      </c>
      <c r="B178" s="87" t="s">
        <v>397</v>
      </c>
      <c r="C178" s="52" t="s">
        <v>398</v>
      </c>
      <c r="D178" s="244">
        <v>1216161</v>
      </c>
      <c r="E178" s="244">
        <v>1668400.57</v>
      </c>
      <c r="F178" s="54">
        <f t="shared" si="31"/>
        <v>137.18583065893415</v>
      </c>
    </row>
    <row r="179" spans="1:6" ht="12.75" customHeight="1" x14ac:dyDescent="0.2">
      <c r="A179" s="55">
        <v>3232</v>
      </c>
      <c r="B179" s="87" t="s">
        <v>399</v>
      </c>
      <c r="C179" s="52" t="s">
        <v>400</v>
      </c>
      <c r="D179" s="244">
        <v>6118697</v>
      </c>
      <c r="E179" s="244">
        <v>7444280.9299999997</v>
      </c>
      <c r="F179" s="54">
        <f t="shared" si="31"/>
        <v>121.66448068927093</v>
      </c>
    </row>
    <row r="180" spans="1:6" ht="12.75" customHeight="1" x14ac:dyDescent="0.2">
      <c r="A180" s="55">
        <v>3233</v>
      </c>
      <c r="B180" s="87" t="s">
        <v>401</v>
      </c>
      <c r="C180" s="52" t="s">
        <v>402</v>
      </c>
      <c r="D180" s="244">
        <v>27811</v>
      </c>
      <c r="E180" s="244">
        <v>263773.5</v>
      </c>
      <c r="F180" s="54">
        <f t="shared" si="31"/>
        <v>948.45025349681771</v>
      </c>
    </row>
    <row r="181" spans="1:6" ht="12.75" customHeight="1" x14ac:dyDescent="0.2">
      <c r="A181" s="55">
        <v>3234</v>
      </c>
      <c r="B181" s="87" t="s">
        <v>403</v>
      </c>
      <c r="C181" s="52" t="s">
        <v>404</v>
      </c>
      <c r="D181" s="244">
        <v>8386830</v>
      </c>
      <c r="E181" s="244">
        <v>8806446.0399999991</v>
      </c>
      <c r="F181" s="54">
        <f t="shared" si="31"/>
        <v>105.00327346565983</v>
      </c>
    </row>
    <row r="182" spans="1:6" ht="12.75" customHeight="1" x14ac:dyDescent="0.2">
      <c r="A182" s="55">
        <v>3235</v>
      </c>
      <c r="B182" s="87" t="s">
        <v>405</v>
      </c>
      <c r="C182" s="52" t="s">
        <v>406</v>
      </c>
      <c r="D182" s="244">
        <v>1346913</v>
      </c>
      <c r="E182" s="244">
        <v>1376642.04</v>
      </c>
      <c r="F182" s="54">
        <f t="shared" si="31"/>
        <v>102.20719823774809</v>
      </c>
    </row>
    <row r="183" spans="1:6" ht="12.75" customHeight="1" x14ac:dyDescent="0.2">
      <c r="A183" s="55">
        <v>3236</v>
      </c>
      <c r="B183" s="87" t="s">
        <v>407</v>
      </c>
      <c r="C183" s="52" t="s">
        <v>408</v>
      </c>
      <c r="D183" s="244">
        <v>2141086</v>
      </c>
      <c r="E183" s="244">
        <v>2316242.25</v>
      </c>
      <c r="F183" s="54">
        <f t="shared" si="31"/>
        <v>108.18071997108009</v>
      </c>
    </row>
    <row r="184" spans="1:6" ht="12.75" customHeight="1" x14ac:dyDescent="0.2">
      <c r="A184" s="55">
        <v>3237</v>
      </c>
      <c r="B184" s="87" t="s">
        <v>409</v>
      </c>
      <c r="C184" s="52" t="s">
        <v>410</v>
      </c>
      <c r="D184" s="244">
        <v>3383834</v>
      </c>
      <c r="E184" s="244">
        <v>2924972.13</v>
      </c>
      <c r="F184" s="54">
        <f t="shared" si="31"/>
        <v>86.439586870987156</v>
      </c>
    </row>
    <row r="185" spans="1:6" ht="12.75" customHeight="1" x14ac:dyDescent="0.2">
      <c r="A185" s="55">
        <v>3238</v>
      </c>
      <c r="B185" s="87" t="s">
        <v>411</v>
      </c>
      <c r="C185" s="52" t="s">
        <v>412</v>
      </c>
      <c r="D185" s="244">
        <v>3462803</v>
      </c>
      <c r="E185" s="244">
        <v>3681291.03</v>
      </c>
      <c r="F185" s="54">
        <f t="shared" si="31"/>
        <v>106.30957146565947</v>
      </c>
    </row>
    <row r="186" spans="1:6" ht="12.75" customHeight="1" x14ac:dyDescent="0.2">
      <c r="A186" s="55">
        <v>3239</v>
      </c>
      <c r="B186" s="87" t="s">
        <v>413</v>
      </c>
      <c r="C186" s="52" t="s">
        <v>414</v>
      </c>
      <c r="D186" s="244">
        <v>12584819</v>
      </c>
      <c r="E186" s="244">
        <v>16374346.23</v>
      </c>
      <c r="F186" s="54">
        <f t="shared" si="31"/>
        <v>130.11189298789282</v>
      </c>
    </row>
    <row r="187" spans="1:6" ht="12.75" customHeight="1" x14ac:dyDescent="0.2">
      <c r="A187" s="55">
        <v>324</v>
      </c>
      <c r="B187" s="87" t="s">
        <v>415</v>
      </c>
      <c r="C187" s="52" t="s">
        <v>416</v>
      </c>
      <c r="D187" s="244">
        <v>1591</v>
      </c>
      <c r="E187" s="244"/>
      <c r="F187" s="54">
        <f t="shared" si="31"/>
        <v>0</v>
      </c>
    </row>
    <row r="188" spans="1:6" ht="12.75" customHeight="1" x14ac:dyDescent="0.2">
      <c r="A188" s="55">
        <v>329</v>
      </c>
      <c r="B188" s="87" t="s">
        <v>417</v>
      </c>
      <c r="C188" s="52" t="s">
        <v>418</v>
      </c>
      <c r="D188" s="53">
        <f t="shared" ref="D188:E188" si="43">SUM(D189:D195)</f>
        <v>2983730</v>
      </c>
      <c r="E188" s="53">
        <f t="shared" si="43"/>
        <v>4074047.08</v>
      </c>
      <c r="F188" s="54">
        <f t="shared" si="31"/>
        <v>136.54208256108964</v>
      </c>
    </row>
    <row r="189" spans="1:6" ht="12.75" customHeight="1" x14ac:dyDescent="0.2">
      <c r="A189" s="55">
        <v>3291</v>
      </c>
      <c r="B189" s="234" t="s">
        <v>419</v>
      </c>
      <c r="C189" s="52" t="s">
        <v>420</v>
      </c>
      <c r="D189" s="244">
        <v>58329</v>
      </c>
      <c r="E189" s="244">
        <v>53224.33</v>
      </c>
      <c r="F189" s="54">
        <f t="shared" si="31"/>
        <v>91.248487030465114</v>
      </c>
    </row>
    <row r="190" spans="1:6" ht="12.75" customHeight="1" x14ac:dyDescent="0.2">
      <c r="A190" s="55">
        <v>3292</v>
      </c>
      <c r="B190" s="87" t="s">
        <v>421</v>
      </c>
      <c r="C190" s="52" t="s">
        <v>422</v>
      </c>
      <c r="D190" s="244">
        <v>78378</v>
      </c>
      <c r="E190" s="244">
        <v>725730.92</v>
      </c>
      <c r="F190" s="54">
        <f t="shared" si="31"/>
        <v>925.93702314424979</v>
      </c>
    </row>
    <row r="191" spans="1:6" ht="12.75" customHeight="1" x14ac:dyDescent="0.2">
      <c r="A191" s="55">
        <v>3293</v>
      </c>
      <c r="B191" s="87" t="s">
        <v>423</v>
      </c>
      <c r="C191" s="52" t="s">
        <v>424</v>
      </c>
      <c r="D191" s="244">
        <v>25661</v>
      </c>
      <c r="E191" s="244">
        <v>84989.91</v>
      </c>
      <c r="F191" s="54">
        <f t="shared" si="31"/>
        <v>331.20264214177155</v>
      </c>
    </row>
    <row r="192" spans="1:6" ht="12.75" customHeight="1" x14ac:dyDescent="0.2">
      <c r="A192" s="55">
        <v>3294</v>
      </c>
      <c r="B192" s="87" t="s">
        <v>425</v>
      </c>
      <c r="C192" s="52" t="s">
        <v>426</v>
      </c>
      <c r="D192" s="244">
        <v>33192</v>
      </c>
      <c r="E192" s="244">
        <v>4625</v>
      </c>
      <c r="F192" s="54">
        <f t="shared" si="31"/>
        <v>13.934080501325621</v>
      </c>
    </row>
    <row r="193" spans="1:6" ht="12.75" customHeight="1" x14ac:dyDescent="0.2">
      <c r="A193" s="55">
        <v>3295</v>
      </c>
      <c r="B193" s="87" t="s">
        <v>427</v>
      </c>
      <c r="C193" s="52" t="s">
        <v>428</v>
      </c>
      <c r="D193" s="244">
        <v>960865</v>
      </c>
      <c r="E193" s="244">
        <v>795334.71</v>
      </c>
      <c r="F193" s="54">
        <f t="shared" si="31"/>
        <v>82.772783897842032</v>
      </c>
    </row>
    <row r="194" spans="1:6" ht="12.75" customHeight="1" x14ac:dyDescent="0.2">
      <c r="A194" s="55" t="s">
        <v>429</v>
      </c>
      <c r="B194" s="87" t="s">
        <v>430</v>
      </c>
      <c r="C194" s="52" t="s">
        <v>429</v>
      </c>
      <c r="D194" s="244">
        <v>1648934</v>
      </c>
      <c r="E194" s="244">
        <v>2386022.7799999998</v>
      </c>
      <c r="F194" s="54">
        <f t="shared" si="31"/>
        <v>144.70092678057458</v>
      </c>
    </row>
    <row r="195" spans="1:6" ht="12.75" customHeight="1" x14ac:dyDescent="0.2">
      <c r="A195" s="55">
        <v>3299</v>
      </c>
      <c r="B195" s="87" t="s">
        <v>431</v>
      </c>
      <c r="C195" s="52" t="s">
        <v>432</v>
      </c>
      <c r="D195" s="244">
        <v>178371</v>
      </c>
      <c r="E195" s="244">
        <v>24119.43</v>
      </c>
      <c r="F195" s="54">
        <f t="shared" si="31"/>
        <v>13.522057957851894</v>
      </c>
    </row>
    <row r="196" spans="1:6" ht="12.75" customHeight="1" x14ac:dyDescent="0.2">
      <c r="A196" s="55">
        <v>34</v>
      </c>
      <c r="B196" s="234" t="s">
        <v>433</v>
      </c>
      <c r="C196" s="52" t="s">
        <v>434</v>
      </c>
      <c r="D196" s="53">
        <f t="shared" ref="D196:E196" si="44">D197+D202+D210</f>
        <v>1907136</v>
      </c>
      <c r="E196" s="53">
        <f t="shared" si="44"/>
        <v>2375710.71</v>
      </c>
      <c r="F196" s="54">
        <f t="shared" si="31"/>
        <v>124.5695487893889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1907136</v>
      </c>
      <c r="E210" s="53">
        <f t="shared" si="47"/>
        <v>2375710.71</v>
      </c>
      <c r="F210" s="54">
        <f t="shared" si="31"/>
        <v>124.5695487893889</v>
      </c>
    </row>
    <row r="211" spans="1:6" ht="12.75" customHeight="1" x14ac:dyDescent="0.2">
      <c r="A211" s="55">
        <v>3431</v>
      </c>
      <c r="B211" s="234" t="s">
        <v>463</v>
      </c>
      <c r="C211" s="52" t="s">
        <v>464</v>
      </c>
      <c r="D211" s="244">
        <v>81648</v>
      </c>
      <c r="E211" s="244">
        <v>50993.08</v>
      </c>
      <c r="F211" s="54">
        <f t="shared" si="31"/>
        <v>62.454781501077797</v>
      </c>
    </row>
    <row r="212" spans="1:6" ht="12.75" customHeight="1" x14ac:dyDescent="0.2">
      <c r="A212" s="55">
        <v>3432</v>
      </c>
      <c r="B212" s="87" t="s">
        <v>465</v>
      </c>
      <c r="C212" s="52" t="s">
        <v>466</v>
      </c>
      <c r="D212" s="244">
        <v>3558</v>
      </c>
      <c r="E212" s="244">
        <v>2641.44</v>
      </c>
      <c r="F212" s="54">
        <f t="shared" si="31"/>
        <v>74.239460370994948</v>
      </c>
    </row>
    <row r="213" spans="1:6" ht="12.75" customHeight="1" x14ac:dyDescent="0.2">
      <c r="A213" s="55">
        <v>3433</v>
      </c>
      <c r="B213" s="87" t="s">
        <v>467</v>
      </c>
      <c r="C213" s="52" t="s">
        <v>468</v>
      </c>
      <c r="D213" s="244">
        <v>1821930</v>
      </c>
      <c r="E213" s="244">
        <v>2322076.19</v>
      </c>
      <c r="F213" s="54">
        <f t="shared" si="31"/>
        <v>127.45144928729424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468239</v>
      </c>
      <c r="E252" s="53">
        <f t="shared" si="63"/>
        <v>394635.74</v>
      </c>
      <c r="F252" s="54">
        <f t="shared" ref="F252:F258" si="64">IF(D252&lt;&gt;0,IF(E252/D252&gt;=100,"&gt;&gt;100",E252/D252*100),"-")</f>
        <v>84.28083521449517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468239</v>
      </c>
      <c r="E259" s="53">
        <f t="shared" si="66"/>
        <v>394635.74</v>
      </c>
      <c r="F259" s="54">
        <f t="shared" ref="F259:F262" si="67">IF(D259&lt;&gt;0,IF(E259/D259&gt;=100,"&gt;&gt;100",E259/D259*100),"-")</f>
        <v>84.28083521449517</v>
      </c>
    </row>
    <row r="260" spans="1:6" ht="12.75" customHeight="1" x14ac:dyDescent="0.2">
      <c r="A260" s="55">
        <v>3721</v>
      </c>
      <c r="B260" s="87" t="s">
        <v>557</v>
      </c>
      <c r="C260" s="52" t="s">
        <v>558</v>
      </c>
      <c r="D260" s="244">
        <v>468239</v>
      </c>
      <c r="E260" s="244">
        <v>394635.74</v>
      </c>
      <c r="F260" s="54">
        <f t="shared" si="67"/>
        <v>84.28083521449517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5570089</v>
      </c>
      <c r="E263" s="53">
        <f t="shared" si="68"/>
        <v>1103196.23</v>
      </c>
      <c r="F263" s="54">
        <f t="shared" ref="F263:F267" si="69">IF(D263&lt;&gt;0,IF(E263/D263&gt;=100,"&gt;&gt;100",E263/D263*100),"-")</f>
        <v>19.805719980416832</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5570089</v>
      </c>
      <c r="E273" s="53">
        <f t="shared" si="73"/>
        <v>1103196.23</v>
      </c>
      <c r="F273" s="54">
        <f t="shared" ref="F273:F284" si="74">IF(D273&lt;&gt;0,IF(E273/D273&gt;=100,"&gt;&gt;100",E273/D273*100),"-")</f>
        <v>19.805719980416832</v>
      </c>
    </row>
    <row r="274" spans="1:6" ht="12.75" customHeight="1" x14ac:dyDescent="0.2">
      <c r="A274" s="55">
        <v>3831</v>
      </c>
      <c r="B274" s="87" t="s">
        <v>585</v>
      </c>
      <c r="C274" s="52" t="s">
        <v>586</v>
      </c>
      <c r="D274" s="244">
        <v>5534389</v>
      </c>
      <c r="E274" s="244">
        <v>1075496.23</v>
      </c>
      <c r="F274" s="54">
        <f t="shared" si="74"/>
        <v>19.432971372268916</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v>35700</v>
      </c>
      <c r="E276" s="244">
        <v>22480</v>
      </c>
      <c r="F276" s="54">
        <f t="shared" si="74"/>
        <v>62.969187675070025</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v>5220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1169758305</v>
      </c>
      <c r="E289" s="53">
        <f t="shared" si="79"/>
        <v>1230463722.1300001</v>
      </c>
      <c r="F289" s="54">
        <f t="shared" si="76"/>
        <v>105.18956923584312</v>
      </c>
    </row>
    <row r="290" spans="1:6" ht="12.75" customHeight="1" x14ac:dyDescent="0.2">
      <c r="A290" s="55" t="s">
        <v>606</v>
      </c>
      <c r="B290" s="87" t="s">
        <v>617</v>
      </c>
      <c r="C290" s="52" t="s">
        <v>618</v>
      </c>
      <c r="D290" s="53">
        <f>IF(D6&gt;=D289,D6-D289,0)</f>
        <v>26027555</v>
      </c>
      <c r="E290" s="53">
        <f>IF(E6&gt;=E289,E6-E289,0)</f>
        <v>120602376.71999979</v>
      </c>
      <c r="F290" s="54">
        <f t="shared" si="76"/>
        <v>463.36421811422468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371861831</v>
      </c>
      <c r="E293" s="244">
        <v>333723076.25</v>
      </c>
      <c r="F293" s="54">
        <f t="shared" si="76"/>
        <v>89.743837207642869</v>
      </c>
    </row>
    <row r="294" spans="1:6" ht="12.75" customHeight="1" x14ac:dyDescent="0.2">
      <c r="A294" s="55">
        <v>96</v>
      </c>
      <c r="B294" s="87" t="s">
        <v>625</v>
      </c>
      <c r="C294" s="52" t="s">
        <v>626</v>
      </c>
      <c r="D294" s="244">
        <v>61112925</v>
      </c>
      <c r="E294" s="244">
        <v>56777117.100000001</v>
      </c>
      <c r="F294" s="54">
        <f t="shared" si="76"/>
        <v>92.905252203195971</v>
      </c>
    </row>
    <row r="295" spans="1:6" ht="24" x14ac:dyDescent="0.2">
      <c r="A295" s="55">
        <v>9661</v>
      </c>
      <c r="B295" s="87" t="s">
        <v>627</v>
      </c>
      <c r="C295" s="52" t="s">
        <v>628</v>
      </c>
      <c r="D295" s="244">
        <v>4511715</v>
      </c>
      <c r="E295" s="244">
        <v>5071876.5999999996</v>
      </c>
      <c r="F295" s="54">
        <f t="shared" si="76"/>
        <v>112.41571331522491</v>
      </c>
    </row>
    <row r="296" spans="1:6" ht="12.75" customHeight="1" x14ac:dyDescent="0.2">
      <c r="A296" s="57" t="s">
        <v>629</v>
      </c>
      <c r="B296" s="235" t="s">
        <v>630</v>
      </c>
      <c r="C296" s="58" t="s">
        <v>629</v>
      </c>
      <c r="D296" s="245">
        <v>50711751</v>
      </c>
      <c r="E296" s="245">
        <v>43762580.350000001</v>
      </c>
      <c r="F296" s="59">
        <f t="shared" si="76"/>
        <v>86.296725092375539</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24117</v>
      </c>
      <c r="E298" s="53">
        <f t="shared" si="80"/>
        <v>115712.73</v>
      </c>
      <c r="F298" s="54">
        <f t="shared" ref="F298:F418" si="81">IF(D298&lt;&gt;0,IF(E298/D298&gt;=100,"&gt;&gt;100",E298/D298*100),"-")</f>
        <v>479.79736285607657</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24117</v>
      </c>
      <c r="E311" s="53">
        <f t="shared" si="85"/>
        <v>115712.73</v>
      </c>
      <c r="F311" s="54">
        <f t="shared" si="81"/>
        <v>479.79736285607657</v>
      </c>
    </row>
    <row r="312" spans="1:6" ht="12.75" customHeight="1" x14ac:dyDescent="0.2">
      <c r="A312" s="55">
        <v>721</v>
      </c>
      <c r="B312" s="87" t="s">
        <v>660</v>
      </c>
      <c r="C312" s="52" t="s">
        <v>661</v>
      </c>
      <c r="D312" s="53">
        <f t="shared" ref="D312:E312" si="86">SUM(D313:D316)</f>
        <v>22309</v>
      </c>
      <c r="E312" s="53">
        <f t="shared" si="86"/>
        <v>17401.36</v>
      </c>
      <c r="F312" s="54">
        <f t="shared" si="81"/>
        <v>78.001524048590255</v>
      </c>
    </row>
    <row r="313" spans="1:6" ht="12.75" customHeight="1" x14ac:dyDescent="0.2">
      <c r="A313" s="55">
        <v>7211</v>
      </c>
      <c r="B313" s="87" t="s">
        <v>662</v>
      </c>
      <c r="C313" s="52" t="s">
        <v>663</v>
      </c>
      <c r="D313" s="244">
        <v>22309</v>
      </c>
      <c r="E313" s="244">
        <v>17401.36</v>
      </c>
      <c r="F313" s="54">
        <f t="shared" si="81"/>
        <v>78.001524048590255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1808</v>
      </c>
      <c r="E317" s="53">
        <f t="shared" si="87"/>
        <v>16273.84</v>
      </c>
      <c r="F317" s="54">
        <f t="shared" si="81"/>
        <v>900.10176991150445</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v>1808</v>
      </c>
      <c r="E320" s="244">
        <v>16273.84</v>
      </c>
      <c r="F320" s="54">
        <f t="shared" si="81"/>
        <v>900.10176991150445</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82037.53</v>
      </c>
      <c r="F326" s="54" t="str">
        <f t="shared" si="81"/>
        <v>-</v>
      </c>
    </row>
    <row r="327" spans="1:6" ht="12.75" customHeight="1" x14ac:dyDescent="0.2">
      <c r="A327" s="55">
        <v>7231</v>
      </c>
      <c r="B327" s="87" t="s">
        <v>690</v>
      </c>
      <c r="C327" s="52" t="s">
        <v>691</v>
      </c>
      <c r="D327" s="244"/>
      <c r="E327" s="244">
        <v>82037.53</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34459278</v>
      </c>
      <c r="E350" s="53">
        <f t="shared" si="95"/>
        <v>115270266.72000001</v>
      </c>
      <c r="F350" s="54">
        <f t="shared" si="81"/>
        <v>334.51155511731849</v>
      </c>
    </row>
    <row r="351" spans="1:6" ht="12.75" customHeight="1" x14ac:dyDescent="0.2">
      <c r="A351" s="55">
        <v>41</v>
      </c>
      <c r="B351" s="87" t="s">
        <v>738</v>
      </c>
      <c r="C351" s="52" t="s">
        <v>739</v>
      </c>
      <c r="D351" s="53">
        <f t="shared" ref="D351:E351" si="96">D352+D356</f>
        <v>160061</v>
      </c>
      <c r="E351" s="53">
        <f t="shared" si="96"/>
        <v>313502.5</v>
      </c>
      <c r="F351" s="54">
        <f t="shared" si="81"/>
        <v>195.86438920161689</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160061</v>
      </c>
      <c r="E356" s="53">
        <f t="shared" si="98"/>
        <v>313502.5</v>
      </c>
      <c r="F356" s="54">
        <f t="shared" si="81"/>
        <v>195.86438920161689</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160061</v>
      </c>
      <c r="E359" s="244">
        <v>136002.5</v>
      </c>
      <c r="F359" s="54">
        <f t="shared" si="81"/>
        <v>84.969168004698204</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v>177500</v>
      </c>
      <c r="F362" s="54" t="str">
        <f t="shared" si="81"/>
        <v>-</v>
      </c>
    </row>
    <row r="363" spans="1:6" ht="24" x14ac:dyDescent="0.2">
      <c r="A363" s="55">
        <v>42</v>
      </c>
      <c r="B363" s="234" t="s">
        <v>754</v>
      </c>
      <c r="C363" s="52" t="s">
        <v>755</v>
      </c>
      <c r="D363" s="53">
        <f t="shared" ref="D363:E363" si="99">D364+D369+D378+D383+D388+D391</f>
        <v>32527854</v>
      </c>
      <c r="E363" s="53">
        <f t="shared" si="99"/>
        <v>113978075.04000001</v>
      </c>
      <c r="F363" s="54">
        <f t="shared" si="81"/>
        <v>350.40145913099587</v>
      </c>
    </row>
    <row r="364" spans="1:6" ht="12.75" customHeight="1" x14ac:dyDescent="0.2">
      <c r="A364" s="55">
        <v>421</v>
      </c>
      <c r="B364" s="87" t="s">
        <v>756</v>
      </c>
      <c r="C364" s="52" t="s">
        <v>757</v>
      </c>
      <c r="D364" s="53">
        <f t="shared" ref="D364:E364" si="100">SUM(D365:D368)</f>
        <v>12558220</v>
      </c>
      <c r="E364" s="53">
        <f t="shared" si="100"/>
        <v>90304058.530000001</v>
      </c>
      <c r="F364" s="54">
        <f t="shared" si="81"/>
        <v>719.0832660201844</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12558220</v>
      </c>
      <c r="E366" s="244">
        <v>90304058.530000001</v>
      </c>
      <c r="F366" s="54">
        <f t="shared" si="81"/>
        <v>719.0832660201844</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19867572</v>
      </c>
      <c r="E369" s="53">
        <f t="shared" si="101"/>
        <v>23316155.02</v>
      </c>
      <c r="F369" s="54">
        <f t="shared" si="81"/>
        <v>117.35784835711178</v>
      </c>
    </row>
    <row r="370" spans="1:6" ht="12.75" customHeight="1" x14ac:dyDescent="0.2">
      <c r="A370" s="55">
        <v>4221</v>
      </c>
      <c r="B370" s="87" t="s">
        <v>672</v>
      </c>
      <c r="C370" s="52" t="s">
        <v>764</v>
      </c>
      <c r="D370" s="244">
        <v>969540</v>
      </c>
      <c r="E370" s="244">
        <v>740635.81</v>
      </c>
      <c r="F370" s="54">
        <f t="shared" si="81"/>
        <v>76.390433607690255</v>
      </c>
    </row>
    <row r="371" spans="1:6" ht="12.75" customHeight="1" x14ac:dyDescent="0.2">
      <c r="A371" s="55">
        <v>4222</v>
      </c>
      <c r="B371" s="87" t="s">
        <v>765</v>
      </c>
      <c r="C371" s="52" t="s">
        <v>766</v>
      </c>
      <c r="D371" s="244">
        <v>19230</v>
      </c>
      <c r="E371" s="244">
        <v>13887.48</v>
      </c>
      <c r="F371" s="54">
        <f t="shared" si="81"/>
        <v>72.217784711388461</v>
      </c>
    </row>
    <row r="372" spans="1:6" ht="12.75" customHeight="1" x14ac:dyDescent="0.2">
      <c r="A372" s="55">
        <v>4223</v>
      </c>
      <c r="B372" s="87" t="s">
        <v>676</v>
      </c>
      <c r="C372" s="52" t="s">
        <v>767</v>
      </c>
      <c r="D372" s="244">
        <v>353875</v>
      </c>
      <c r="E372" s="244">
        <v>298940.5</v>
      </c>
      <c r="F372" s="54">
        <f t="shared" si="81"/>
        <v>84.47629812787001</v>
      </c>
    </row>
    <row r="373" spans="1:6" ht="12.75" customHeight="1" x14ac:dyDescent="0.2">
      <c r="A373" s="55">
        <v>4224</v>
      </c>
      <c r="B373" s="87" t="s">
        <v>678</v>
      </c>
      <c r="C373" s="52" t="s">
        <v>768</v>
      </c>
      <c r="D373" s="244">
        <v>17425550</v>
      </c>
      <c r="E373" s="244">
        <v>21298573.850000001</v>
      </c>
      <c r="F373" s="54">
        <f t="shared" si="81"/>
        <v>122.22612112673632</v>
      </c>
    </row>
    <row r="374" spans="1:6" ht="12.75" customHeight="1" x14ac:dyDescent="0.2">
      <c r="A374" s="55">
        <v>4225</v>
      </c>
      <c r="B374" s="87" t="s">
        <v>680</v>
      </c>
      <c r="C374" s="52" t="s">
        <v>769</v>
      </c>
      <c r="D374" s="244">
        <v>13172</v>
      </c>
      <c r="E374" s="244">
        <v>14391</v>
      </c>
      <c r="F374" s="54">
        <f t="shared" si="81"/>
        <v>109.25447919829942</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1086205</v>
      </c>
      <c r="E376" s="244">
        <v>949726.38</v>
      </c>
      <c r="F376" s="54">
        <f t="shared" si="81"/>
        <v>87.43527971239314</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52284</v>
      </c>
      <c r="E378" s="53">
        <f t="shared" si="102"/>
        <v>343452.68</v>
      </c>
      <c r="F378" s="54">
        <f t="shared" si="81"/>
        <v>656.89824802998999</v>
      </c>
    </row>
    <row r="379" spans="1:6" ht="12.75" customHeight="1" x14ac:dyDescent="0.2">
      <c r="A379" s="55">
        <v>4231</v>
      </c>
      <c r="B379" s="87" t="s">
        <v>690</v>
      </c>
      <c r="C379" s="52" t="s">
        <v>775</v>
      </c>
      <c r="D379" s="244">
        <v>52284</v>
      </c>
      <c r="E379" s="244">
        <v>343452.68</v>
      </c>
      <c r="F379" s="54">
        <f t="shared" si="81"/>
        <v>656.89824802998999</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36578</v>
      </c>
      <c r="E383" s="53">
        <f t="shared" si="103"/>
        <v>14408.81</v>
      </c>
      <c r="F383" s="54">
        <f t="shared" si="81"/>
        <v>39.392011591667121</v>
      </c>
    </row>
    <row r="384" spans="1:6" ht="12.75" customHeight="1" x14ac:dyDescent="0.2">
      <c r="A384" s="55">
        <v>4241</v>
      </c>
      <c r="B384" s="87" t="s">
        <v>781</v>
      </c>
      <c r="C384" s="52" t="s">
        <v>782</v>
      </c>
      <c r="D384" s="244">
        <v>36578</v>
      </c>
      <c r="E384" s="244">
        <v>14408.81</v>
      </c>
      <c r="F384" s="54">
        <f t="shared" si="81"/>
        <v>39.392011591667121</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13200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13200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1771363</v>
      </c>
      <c r="E402" s="53">
        <f t="shared" si="109"/>
        <v>978689.18</v>
      </c>
      <c r="F402" s="54">
        <f t="shared" si="81"/>
        <v>55.25062790630718</v>
      </c>
    </row>
    <row r="403" spans="1:6" ht="12.75" customHeight="1" x14ac:dyDescent="0.2">
      <c r="A403" s="55">
        <v>451</v>
      </c>
      <c r="B403" s="87" t="s">
        <v>809</v>
      </c>
      <c r="C403" s="52" t="s">
        <v>810</v>
      </c>
      <c r="D403" s="244">
        <v>1771363</v>
      </c>
      <c r="E403" s="244">
        <v>978689.18</v>
      </c>
      <c r="F403" s="54">
        <f t="shared" si="81"/>
        <v>55.25062790630718</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34435161</v>
      </c>
      <c r="E408" s="53">
        <f t="shared" si="111"/>
        <v>115154553.99000001</v>
      </c>
      <c r="F408" s="54">
        <f t="shared" si="81"/>
        <v>334.40980278849287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196794572</v>
      </c>
      <c r="E410" s="244">
        <v>207226821.44999999</v>
      </c>
      <c r="F410" s="54">
        <f t="shared" si="81"/>
        <v>105.30108597202567</v>
      </c>
    </row>
    <row r="411" spans="1:6" ht="12.75" customHeight="1" x14ac:dyDescent="0.2">
      <c r="A411" s="55">
        <v>97</v>
      </c>
      <c r="B411" s="87" t="s">
        <v>825</v>
      </c>
      <c r="C411" s="52" t="s">
        <v>826</v>
      </c>
      <c r="D411" s="244">
        <v>464334</v>
      </c>
      <c r="E411" s="244">
        <v>398636.16</v>
      </c>
      <c r="F411" s="54">
        <f t="shared" si="81"/>
        <v>85.851167478582227</v>
      </c>
    </row>
    <row r="412" spans="1:6" ht="12.75" customHeight="1" x14ac:dyDescent="0.2">
      <c r="A412" s="55" t="s">
        <v>606</v>
      </c>
      <c r="B412" s="87" t="s">
        <v>827</v>
      </c>
      <c r="C412" s="52" t="s">
        <v>828</v>
      </c>
      <c r="D412" s="53">
        <f>D6+D298</f>
        <v>1195809977</v>
      </c>
      <c r="E412" s="53">
        <f>E6+E298</f>
        <v>1351181811.5799999</v>
      </c>
      <c r="F412" s="54">
        <f t="shared" si="81"/>
        <v>112.99302042702391</v>
      </c>
    </row>
    <row r="413" spans="1:6" ht="12.75" customHeight="1" x14ac:dyDescent="0.2">
      <c r="A413" s="55" t="s">
        <v>606</v>
      </c>
      <c r="B413" s="87" t="s">
        <v>829</v>
      </c>
      <c r="C413" s="52" t="s">
        <v>830</v>
      </c>
      <c r="D413" s="53">
        <f t="shared" ref="D413:E413" si="112">D289+D350</f>
        <v>1204217583</v>
      </c>
      <c r="E413" s="53">
        <f t="shared" si="112"/>
        <v>1345733988.8500001</v>
      </c>
      <c r="F413" s="54">
        <f t="shared" si="81"/>
        <v>111.75173057160055</v>
      </c>
    </row>
    <row r="414" spans="1:6" ht="12.75" customHeight="1" x14ac:dyDescent="0.2">
      <c r="A414" s="55" t="s">
        <v>606</v>
      </c>
      <c r="B414" s="87" t="s">
        <v>831</v>
      </c>
      <c r="C414" s="52" t="s">
        <v>832</v>
      </c>
      <c r="D414" s="53">
        <f t="shared" ref="D414:E414" si="113">IF(D412&gt;=D413,D412-D413,0)</f>
        <v>0</v>
      </c>
      <c r="E414" s="53">
        <f t="shared" si="113"/>
        <v>5447822.7299997807</v>
      </c>
      <c r="F414" s="54" t="str">
        <f t="shared" si="81"/>
        <v>-</v>
      </c>
    </row>
    <row r="415" spans="1:6" ht="12.75" customHeight="1" x14ac:dyDescent="0.2">
      <c r="A415" s="55" t="s">
        <v>606</v>
      </c>
      <c r="B415" s="87" t="s">
        <v>833</v>
      </c>
      <c r="C415" s="52" t="s">
        <v>834</v>
      </c>
      <c r="D415" s="53">
        <f t="shared" ref="D415:E415" si="114">IF(D413&gt;=D412,D413-D412,0)</f>
        <v>8407606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568656403</v>
      </c>
      <c r="E417" s="53">
        <f t="shared" si="116"/>
        <v>540949897.70000005</v>
      </c>
      <c r="F417" s="54">
        <f t="shared" si="81"/>
        <v>95.127724729057533</v>
      </c>
    </row>
    <row r="418" spans="1:6" ht="12.75" customHeight="1" x14ac:dyDescent="0.2">
      <c r="A418" s="57" t="s">
        <v>840</v>
      </c>
      <c r="B418" s="235" t="s">
        <v>841</v>
      </c>
      <c r="C418" s="58" t="s">
        <v>842</v>
      </c>
      <c r="D418" s="64">
        <f t="shared" ref="D418:E418" si="117">D294+D411</f>
        <v>61577259</v>
      </c>
      <c r="E418" s="64">
        <f t="shared" si="117"/>
        <v>57175753.259999998</v>
      </c>
      <c r="F418" s="59">
        <f t="shared" si="81"/>
        <v>92.852059654035585</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1195809977</v>
      </c>
      <c r="E639" s="53">
        <f t="shared" si="180"/>
        <v>1351181811.5799999</v>
      </c>
      <c r="F639" s="54">
        <f t="shared" si="119"/>
        <v>112.99302042702391</v>
      </c>
    </row>
    <row r="640" spans="1:6" ht="12.75" customHeight="1" x14ac:dyDescent="0.2">
      <c r="A640" s="55" t="s">
        <v>606</v>
      </c>
      <c r="B640" s="87" t="s">
        <v>1275</v>
      </c>
      <c r="C640" s="52" t="s">
        <v>1276</v>
      </c>
      <c r="D640" s="53">
        <f t="shared" ref="D640:E640" si="181">D413+D528</f>
        <v>1204217583</v>
      </c>
      <c r="E640" s="53">
        <f t="shared" si="181"/>
        <v>1345733988.8500001</v>
      </c>
      <c r="F640" s="54">
        <f t="shared" si="119"/>
        <v>111.75173057160055</v>
      </c>
    </row>
    <row r="641" spans="1:6" ht="12.75" customHeight="1" x14ac:dyDescent="0.2">
      <c r="A641" s="55" t="s">
        <v>606</v>
      </c>
      <c r="B641" s="87" t="s">
        <v>1277</v>
      </c>
      <c r="C641" s="52" t="s">
        <v>1278</v>
      </c>
      <c r="D641" s="53">
        <f t="shared" ref="D641:E641" si="182">IF(D639&gt;=D640,D639-D640,0)</f>
        <v>0</v>
      </c>
      <c r="E641" s="53">
        <f t="shared" si="182"/>
        <v>5447822.7299997807</v>
      </c>
      <c r="F641" s="54" t="str">
        <f t="shared" si="119"/>
        <v>-</v>
      </c>
    </row>
    <row r="642" spans="1:6" ht="12.75" customHeight="1" x14ac:dyDescent="0.2">
      <c r="A642" s="55" t="s">
        <v>606</v>
      </c>
      <c r="B642" s="87" t="s">
        <v>1279</v>
      </c>
      <c r="C642" s="52" t="s">
        <v>1280</v>
      </c>
      <c r="D642" s="53">
        <f t="shared" ref="D642:E642" si="183">IF(D640&gt;=D639,D640-D639,0)</f>
        <v>8407606</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568656403</v>
      </c>
      <c r="E644" s="53">
        <f t="shared" si="185"/>
        <v>540949897.70000005</v>
      </c>
      <c r="F644" s="54">
        <f t="shared" si="119"/>
        <v>95.127724729057533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577064009</v>
      </c>
      <c r="E646" s="53">
        <f t="shared" si="187"/>
        <v>535502074.97000027</v>
      </c>
      <c r="F646" s="54">
        <f t="shared" si="119"/>
        <v>92.797690831209039</v>
      </c>
    </row>
    <row r="647" spans="1:6" ht="24" x14ac:dyDescent="0.2">
      <c r="A647" s="57" t="s">
        <v>1289</v>
      </c>
      <c r="B647" s="235" t="s">
        <v>1290</v>
      </c>
      <c r="C647" s="58" t="s">
        <v>1289</v>
      </c>
      <c r="D647" s="245">
        <v>219986</v>
      </c>
      <c r="E647" s="245">
        <v>0</v>
      </c>
      <c r="F647" s="59">
        <f t="shared" si="119"/>
        <v>0</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9514</v>
      </c>
      <c r="E649" s="244">
        <v>11017.56</v>
      </c>
      <c r="F649" s="54">
        <f t="shared" ref="F649:F724" si="188">IF(D649&lt;&gt;0,IF(E649/D649&gt;=100,"&gt;&gt;100",E649/D649*100),"-")</f>
        <v>115.80365776750052</v>
      </c>
    </row>
    <row r="650" spans="1:6" ht="12.75" customHeight="1" x14ac:dyDescent="0.2">
      <c r="A650" s="55" t="s">
        <v>1294</v>
      </c>
      <c r="B650" s="87" t="s">
        <v>1295</v>
      </c>
      <c r="C650" s="52" t="s">
        <v>1294</v>
      </c>
      <c r="D650" s="244">
        <v>621068434</v>
      </c>
      <c r="E650" s="244">
        <v>637154464.42999995</v>
      </c>
      <c r="F650" s="54">
        <f t="shared" si="188"/>
        <v>102.59005764089434</v>
      </c>
    </row>
    <row r="651" spans="1:6" ht="12.75" customHeight="1" x14ac:dyDescent="0.2">
      <c r="A651" s="55" t="s">
        <v>1296</v>
      </c>
      <c r="B651" s="87" t="s">
        <v>1297</v>
      </c>
      <c r="C651" s="52" t="s">
        <v>1296</v>
      </c>
      <c r="D651" s="244">
        <v>621066930</v>
      </c>
      <c r="E651" s="244">
        <v>637116892</v>
      </c>
      <c r="F651" s="54">
        <f t="shared" si="188"/>
        <v>102.58425641822532</v>
      </c>
    </row>
    <row r="652" spans="1:6" ht="24" x14ac:dyDescent="0.2">
      <c r="A652" s="55">
        <v>11</v>
      </c>
      <c r="B652" s="87" t="s">
        <v>1298</v>
      </c>
      <c r="C652" s="52" t="s">
        <v>1299</v>
      </c>
      <c r="D652" s="53">
        <f t="shared" ref="D652:E652" si="189">+D649+D650-D651</f>
        <v>11018</v>
      </c>
      <c r="E652" s="53">
        <f t="shared" si="189"/>
        <v>48589.989999890327</v>
      </c>
      <c r="F652" s="54">
        <f t="shared" si="188"/>
        <v>441.00553639399465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3090</v>
      </c>
      <c r="E654" s="264">
        <v>3064</v>
      </c>
      <c r="F654" s="54">
        <f t="shared" si="188"/>
        <v>99.158576051779932</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2914</v>
      </c>
      <c r="E656" s="264">
        <v>2861</v>
      </c>
      <c r="F656" s="54">
        <f t="shared" si="188"/>
        <v>98.181194234728892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2536831</v>
      </c>
      <c r="E669" s="244">
        <v>2397054.4900000002</v>
      </c>
      <c r="F669" s="54">
        <f t="shared" si="188"/>
        <v>94.49011345257135</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70000</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13000</v>
      </c>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1032885</v>
      </c>
      <c r="E678" s="244">
        <v>1269233</v>
      </c>
      <c r="F678" s="54">
        <f t="shared" si="188"/>
        <v>122.88231506895735</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v>160127</v>
      </c>
      <c r="E697" s="244">
        <v>8470.36</v>
      </c>
      <c r="F697" s="54">
        <f t="shared" si="188"/>
        <v>5.2897762401094139</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60202168</v>
      </c>
      <c r="E710" s="244">
        <v>65836598.340000004</v>
      </c>
      <c r="F710" s="54">
        <f t="shared" si="188"/>
        <v>109.35918178229062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424552</v>
      </c>
      <c r="E712" s="244">
        <v>488685.65</v>
      </c>
      <c r="F712" s="54">
        <f t="shared" si="188"/>
        <v>115.10619429422073</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982315</v>
      </c>
      <c r="E716" s="244">
        <v>1333641.6100000001</v>
      </c>
      <c r="F716" s="54">
        <f t="shared" si="188"/>
        <v>135.76516799600944</v>
      </c>
    </row>
    <row r="717" spans="1:6" ht="12.75" customHeight="1" x14ac:dyDescent="0.2">
      <c r="A717" s="55">
        <v>31215</v>
      </c>
      <c r="B717" s="87" t="s">
        <v>1411</v>
      </c>
      <c r="C717" s="52" t="s">
        <v>1412</v>
      </c>
      <c r="D717" s="244">
        <v>1562322</v>
      </c>
      <c r="E717" s="244">
        <v>1474629.38</v>
      </c>
      <c r="F717" s="54">
        <f t="shared" si="188"/>
        <v>94.387032890786912</v>
      </c>
    </row>
    <row r="718" spans="1:6" ht="12.75" customHeight="1" x14ac:dyDescent="0.2">
      <c r="A718" s="55">
        <v>32121</v>
      </c>
      <c r="B718" s="87" t="s">
        <v>1413</v>
      </c>
      <c r="C718" s="52" t="s">
        <v>1414</v>
      </c>
      <c r="D718" s="244">
        <v>13828010</v>
      </c>
      <c r="E718" s="244">
        <v>15267510.98</v>
      </c>
      <c r="F718" s="54">
        <f t="shared" si="188"/>
        <v>110.4100371636989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226276</v>
      </c>
      <c r="E720" s="244">
        <v>203421.6</v>
      </c>
      <c r="F720" s="54">
        <f t="shared" si="188"/>
        <v>89.899768424402055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299962</v>
      </c>
      <c r="E722" s="244">
        <v>225308.87</v>
      </c>
      <c r="F722" s="54">
        <f t="shared" si="188"/>
        <v>75.112470912982303</v>
      </c>
    </row>
    <row r="723" spans="1:6" ht="12.75" customHeight="1" x14ac:dyDescent="0.2">
      <c r="A723" s="55" t="s">
        <v>1423</v>
      </c>
      <c r="B723" s="87" t="s">
        <v>1424</v>
      </c>
      <c r="C723" s="52" t="s">
        <v>1423</v>
      </c>
      <c r="D723" s="244">
        <v>2783460</v>
      </c>
      <c r="E723" s="244">
        <v>2171869.6</v>
      </c>
      <c r="F723" s="54">
        <f t="shared" si="188"/>
        <v>78.027692152931976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58329</v>
      </c>
      <c r="E725" s="244">
        <v>53224.33</v>
      </c>
      <c r="F725" s="54">
        <f t="shared" ref="F725:F979" si="190">IF(D725&lt;&gt;0,IF(E725/D725&gt;=100,"&gt;&gt;100",E725/D725*100),"-")</f>
        <v>91.248487030465114</v>
      </c>
    </row>
    <row r="726" spans="1:6" ht="12.75" customHeight="1" x14ac:dyDescent="0.2">
      <c r="A726" s="55" t="s">
        <v>1429</v>
      </c>
      <c r="B726" s="87" t="s">
        <v>1430</v>
      </c>
      <c r="C726" s="52" t="s">
        <v>1429</v>
      </c>
      <c r="D726" s="244">
        <v>46553</v>
      </c>
      <c r="E726" s="244">
        <v>552128.93000000005</v>
      </c>
      <c r="F726" s="54">
        <f t="shared" si="190"/>
        <v>1186.0222327239921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468239</v>
      </c>
      <c r="E819" s="244">
        <v>394635.74</v>
      </c>
      <c r="F819" s="54">
        <f t="shared" si="190"/>
        <v>84.28083521449517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A259" sqref="A259:F2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558317540</v>
      </c>
      <c r="E6" s="231">
        <f t="shared" si="0"/>
        <v>660373946.70000005</v>
      </c>
      <c r="F6" s="232">
        <f t="shared" ref="F6:F260" si="1">IF(D6&gt;0,IF(E6/D6&gt;=100,"&gt;&gt;100",E6/D6*100),"-")</f>
        <v>118.27927646693672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474293504</v>
      </c>
      <c r="E7" s="106">
        <f t="shared" si="2"/>
        <v>575938120.87</v>
      </c>
      <c r="F7" s="95">
        <f t="shared" si="1"/>
        <v>121.4307419378023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6957657</v>
      </c>
      <c r="E8" s="106">
        <f>E9+E10-E11</f>
        <v>7093659.669999999</v>
      </c>
      <c r="F8" s="95">
        <f t="shared" si="1"/>
        <v>101.95471938326364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451145</v>
      </c>
      <c r="E9" s="249">
        <v>451145.05</v>
      </c>
      <c r="F9" s="95">
        <f t="shared" si="1"/>
        <v>100.00001108291126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6606579</v>
      </c>
      <c r="E10" s="249">
        <v>6742581.5999999996</v>
      </c>
      <c r="F10" s="95">
        <f t="shared" si="1"/>
        <v>102.05859341120419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100067</v>
      </c>
      <c r="E11" s="249">
        <v>100066.98</v>
      </c>
      <c r="F11" s="95">
        <f t="shared" si="1"/>
        <v>99.999980013391024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421270612</v>
      </c>
      <c r="E12" s="106">
        <f t="shared" si="3"/>
        <v>412071482.81000006</v>
      </c>
      <c r="F12" s="95">
        <f t="shared" si="1"/>
        <v>97.816337307193905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337954906</v>
      </c>
      <c r="E13" s="106">
        <f t="shared" si="4"/>
        <v>333483711.04000002</v>
      </c>
      <c r="F13" s="95">
        <f t="shared" si="1"/>
        <v>98.676984745414529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2203835</v>
      </c>
      <c r="E14" s="249">
        <v>2203835.4</v>
      </c>
      <c r="F14" s="95">
        <f t="shared" si="1"/>
        <v>100.00001815017912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482572335</v>
      </c>
      <c r="E15" s="249">
        <v>484229152.42000002</v>
      </c>
      <c r="F15" s="95">
        <f t="shared" si="1"/>
        <v>100.34333037761066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760489</v>
      </c>
      <c r="E16" s="249">
        <v>760489.22</v>
      </c>
      <c r="F16" s="95">
        <f t="shared" si="1"/>
        <v>100.00002892875506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4257929</v>
      </c>
      <c r="E17" s="249">
        <v>4257929.26</v>
      </c>
      <c r="F17" s="95">
        <f t="shared" si="1"/>
        <v>100.00000610625494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151839682</v>
      </c>
      <c r="E18" s="249">
        <v>157967695.25999999</v>
      </c>
      <c r="F18" s="95">
        <f t="shared" si="1"/>
        <v>104.03584437169724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80859681</v>
      </c>
      <c r="E19" s="106">
        <f t="shared" si="5"/>
        <v>77180273.720000029</v>
      </c>
      <c r="F19" s="95">
        <f t="shared" si="1"/>
        <v>95.449639134737652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10724299</v>
      </c>
      <c r="E20" s="249">
        <v>11246490.289999999</v>
      </c>
      <c r="F20" s="95">
        <f t="shared" si="1"/>
        <v>104.86923471641363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498501</v>
      </c>
      <c r="E21" s="249">
        <v>524001.25</v>
      </c>
      <c r="F21" s="95">
        <f t="shared" si="1"/>
        <v>105.11538592700917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8053048</v>
      </c>
      <c r="E22" s="249">
        <v>8170582.9400000004</v>
      </c>
      <c r="F22" s="95">
        <f t="shared" si="1"/>
        <v>101.45950874749536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428832384</v>
      </c>
      <c r="E23" s="249">
        <v>440774988.61000001</v>
      </c>
      <c r="F23" s="95">
        <f t="shared" si="1"/>
        <v>102.78491202054367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926430</v>
      </c>
      <c r="E24" s="249">
        <v>917509.09</v>
      </c>
      <c r="F24" s="95">
        <f t="shared" si="1"/>
        <v>99.037065941301549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23999785</v>
      </c>
      <c r="E26" s="249">
        <v>24562446.18</v>
      </c>
      <c r="F26" s="95">
        <f t="shared" si="1"/>
        <v>102.34444258563148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392174766</v>
      </c>
      <c r="E28" s="249">
        <v>409015744.63999999</v>
      </c>
      <c r="F28" s="95">
        <f t="shared" si="1"/>
        <v>104.2942535063564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417802</v>
      </c>
      <c r="E29" s="106">
        <f t="shared" si="6"/>
        <v>635125.48</v>
      </c>
      <c r="F29" s="95">
        <f t="shared" si="1"/>
        <v>152.01590226949605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2025910</v>
      </c>
      <c r="E30" s="249">
        <v>1961559.04</v>
      </c>
      <c r="F30" s="95">
        <f t="shared" si="1"/>
        <v>96.823602233070574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1608108</v>
      </c>
      <c r="E34" s="249">
        <v>1326433.56</v>
      </c>
      <c r="F34" s="95">
        <f t="shared" si="1"/>
        <v>82.484109276242648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652731</v>
      </c>
      <c r="E35" s="106">
        <f t="shared" si="7"/>
        <v>371243.5</v>
      </c>
      <c r="F35" s="95">
        <f t="shared" si="1"/>
        <v>56.875420349270989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788009</v>
      </c>
      <c r="E36" s="249">
        <v>802417.98</v>
      </c>
      <c r="F36" s="95">
        <f t="shared" si="1"/>
        <v>101.82852987719684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110598</v>
      </c>
      <c r="E37" s="249">
        <v>110598.12</v>
      </c>
      <c r="F37" s="95">
        <f t="shared" si="1"/>
        <v>100.00010850105787</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245876</v>
      </c>
      <c r="E40" s="249">
        <v>541772.6</v>
      </c>
      <c r="F40" s="95">
        <f t="shared" si="1"/>
        <v>220.3438318502009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1385492</v>
      </c>
      <c r="E45" s="106">
        <f t="shared" si="9"/>
        <v>401129.0700000003</v>
      </c>
      <c r="F45" s="95">
        <f t="shared" si="1"/>
        <v>28.952102935274997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5134685</v>
      </c>
      <c r="E47" s="249">
        <v>5134684.9000000004</v>
      </c>
      <c r="F47" s="95">
        <f t="shared" si="1"/>
        <v>99.999998052460867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3749193</v>
      </c>
      <c r="E50" s="249">
        <v>4733555.83</v>
      </c>
      <c r="F50" s="95">
        <f t="shared" si="1"/>
        <v>126.25532561273853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34388145</v>
      </c>
      <c r="E54" s="249">
        <v>35396673.380000003</v>
      </c>
      <c r="F54" s="95">
        <f t="shared" si="1"/>
        <v>102.93277924703412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34388145</v>
      </c>
      <c r="E55" s="249">
        <v>35396673.380000003</v>
      </c>
      <c r="F55" s="95">
        <f t="shared" si="1"/>
        <v>102.93277924703412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19000896</v>
      </c>
      <c r="E56" s="106">
        <f t="shared" si="11"/>
        <v>108733537.20999999</v>
      </c>
      <c r="F56" s="95">
        <f t="shared" si="1"/>
        <v>572.25478845839689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18930107</v>
      </c>
      <c r="E57" s="249">
        <v>108556037.20999999</v>
      </c>
      <c r="F57" s="95">
        <f t="shared" si="1"/>
        <v>573.45707137313059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177500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70789</v>
      </c>
      <c r="E62" s="249">
        <v>0</v>
      </c>
      <c r="F62" s="95">
        <f t="shared" si="1"/>
        <v>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27064339</v>
      </c>
      <c r="E63" s="106">
        <f t="shared" si="12"/>
        <v>48039441.18</v>
      </c>
      <c r="F63" s="95">
        <f t="shared" si="1"/>
        <v>177.50088476204795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27012078</v>
      </c>
      <c r="E64" s="249">
        <v>47990752.009999998</v>
      </c>
      <c r="F64" s="95">
        <f t="shared" si="1"/>
        <v>177.66405091085551</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52261</v>
      </c>
      <c r="E65" s="249">
        <v>48689.17</v>
      </c>
      <c r="F65" s="95">
        <f t="shared" si="1"/>
        <v>93.165400585522661</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84024036</v>
      </c>
      <c r="E68" s="106">
        <f t="shared" si="13"/>
        <v>84435825.829999983</v>
      </c>
      <c r="F68" s="95">
        <f t="shared" si="1"/>
        <v>100.49008575355745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11018</v>
      </c>
      <c r="E69" s="106">
        <f t="shared" si="14"/>
        <v>48589.99</v>
      </c>
      <c r="F69" s="95">
        <f t="shared" si="1"/>
        <v>441.00553639499003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7218</v>
      </c>
      <c r="E70" s="106">
        <f t="shared" si="15"/>
        <v>3322.71</v>
      </c>
      <c r="F70" s="95">
        <f t="shared" si="1"/>
        <v>46.033665835411469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7218</v>
      </c>
      <c r="E72" s="249">
        <v>3322.71</v>
      </c>
      <c r="F72" s="95">
        <f t="shared" si="1"/>
        <v>46.033665835411469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45267.28</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3800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10173583</v>
      </c>
      <c r="E78" s="106">
        <f>E79+SUM(E82:E84)-E85+E86</f>
        <v>8709502.5499999989</v>
      </c>
      <c r="F78" s="95">
        <f t="shared" si="1"/>
        <v>85.608998815854747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93557</v>
      </c>
      <c r="E83" s="249">
        <v>93850.47</v>
      </c>
      <c r="F83" s="95">
        <f t="shared" si="1"/>
        <v>100.31368043011213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49126</v>
      </c>
      <c r="E84" s="249">
        <v>931.43</v>
      </c>
      <c r="F84" s="95">
        <f t="shared" si="1"/>
        <v>1.8960021170052517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81718</v>
      </c>
      <c r="E85" s="249">
        <v>83020.72</v>
      </c>
      <c r="F85" s="95">
        <f t="shared" si="1"/>
        <v>101.59416530017866</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10112618</v>
      </c>
      <c r="E86" s="249">
        <v>8697741.3699999992</v>
      </c>
      <c r="F86" s="95">
        <f t="shared" si="1"/>
        <v>86.008799798430033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73151046</v>
      </c>
      <c r="E146" s="106">
        <f t="shared" si="26"/>
        <v>75279097.129999995</v>
      </c>
      <c r="F146" s="95">
        <f t="shared" si="1"/>
        <v>102.90911920794679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773401</v>
      </c>
      <c r="E149" s="106">
        <f t="shared" si="27"/>
        <v>266199.88</v>
      </c>
      <c r="F149" s="95">
        <f t="shared" si="1"/>
        <v>34.419386579536358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533988</v>
      </c>
      <c r="E150" s="249">
        <v>28982.31</v>
      </c>
      <c r="F150" s="95">
        <f t="shared" si="1"/>
        <v>5.4275208431650155</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239413</v>
      </c>
      <c r="E153" s="249">
        <v>237217.57</v>
      </c>
      <c r="F153" s="95">
        <f t="shared" si="1"/>
        <v>99.082994657767117</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6436244</v>
      </c>
      <c r="E159" s="249">
        <v>9243628.1799999997</v>
      </c>
      <c r="F159" s="95">
        <f t="shared" si="1"/>
        <v>143.61836157858528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9573398</v>
      </c>
      <c r="E160" s="249">
        <v>11421659.35</v>
      </c>
      <c r="F160" s="95">
        <f t="shared" si="1"/>
        <v>119.30622073792398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62621959</v>
      </c>
      <c r="E161" s="249">
        <v>62089860.039999999</v>
      </c>
      <c r="F161" s="95">
        <f t="shared" si="1"/>
        <v>99.150299721540165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6253956</v>
      </c>
      <c r="E163" s="249">
        <v>7742250.3200000003</v>
      </c>
      <c r="F163" s="95">
        <f t="shared" si="1"/>
        <v>123.79764616188538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468403</v>
      </c>
      <c r="E164" s="106">
        <f t="shared" si="28"/>
        <v>398636.16</v>
      </c>
      <c r="F164" s="95">
        <f t="shared" si="1"/>
        <v>85.105381477061414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468403</v>
      </c>
      <c r="E166" s="249">
        <v>398636.16</v>
      </c>
      <c r="F166" s="95">
        <f t="shared" si="1"/>
        <v>85.105381477061414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219986</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219986</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558317540</v>
      </c>
      <c r="E175" s="106">
        <f t="shared" si="30"/>
        <v>660373946.70000005</v>
      </c>
      <c r="F175" s="95">
        <f t="shared" si="1"/>
        <v>118.27927646693672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626536047</v>
      </c>
      <c r="E176" s="106">
        <f t="shared" si="31"/>
        <v>610801593.64999998</v>
      </c>
      <c r="F176" s="95">
        <f t="shared" si="1"/>
        <v>97.488659523208568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595033968</v>
      </c>
      <c r="E177" s="106">
        <f t="shared" si="32"/>
        <v>605022115.48000002</v>
      </c>
      <c r="F177" s="95">
        <f t="shared" si="1"/>
        <v>101.6785844199066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49188050</v>
      </c>
      <c r="E178" s="249">
        <v>57500139.18</v>
      </c>
      <c r="F178" s="95">
        <f t="shared" si="1"/>
        <v>116.89859463833187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234935206</v>
      </c>
      <c r="E179" s="249">
        <v>230208593.47</v>
      </c>
      <c r="F179" s="95">
        <f t="shared" si="1"/>
        <v>97.988120805529675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30712</v>
      </c>
      <c r="E180" s="106">
        <f t="shared" si="33"/>
        <v>6695.17</v>
      </c>
      <c r="F180" s="95">
        <f t="shared" si="1"/>
        <v>21.799850221411827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30712</v>
      </c>
      <c r="E183" s="249">
        <v>6695.17</v>
      </c>
      <c r="F183" s="95">
        <f t="shared" si="1"/>
        <v>21.799850221411827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380272</v>
      </c>
      <c r="E186" s="249">
        <v>10367.74</v>
      </c>
      <c r="F186" s="95">
        <f t="shared" si="1"/>
        <v>2.7264011023688308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310499728</v>
      </c>
      <c r="E188" s="249">
        <v>317296319.92000002</v>
      </c>
      <c r="F188" s="95">
        <f t="shared" si="1"/>
        <v>102.188920410262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2612920</v>
      </c>
      <c r="E189" s="249">
        <v>4778440.1100000003</v>
      </c>
      <c r="F189" s="95">
        <f t="shared" si="1"/>
        <v>182.87739808337034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28889159</v>
      </c>
      <c r="E234" s="106">
        <f t="shared" si="40"/>
        <v>1001038.06</v>
      </c>
      <c r="F234" s="95">
        <f t="shared" si="1"/>
        <v>3.4650993474749474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28889159</v>
      </c>
      <c r="E235" s="249">
        <v>1001038.06</v>
      </c>
      <c r="F235" s="95">
        <f t="shared" si="1"/>
        <v>3.4650993474749474</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-68218507</v>
      </c>
      <c r="E237" s="106">
        <f t="shared" si="41"/>
        <v>49572353.050000027</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447268243</v>
      </c>
      <c r="E238" s="106">
        <f t="shared" si="42"/>
        <v>527898679.69</v>
      </c>
      <c r="F238" s="95">
        <f t="shared" si="1"/>
        <v>118.02731089271634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447268243</v>
      </c>
      <c r="E239" s="106">
        <f t="shared" si="43"/>
        <v>527898679.69</v>
      </c>
      <c r="F239" s="95">
        <f t="shared" si="1"/>
        <v>118.02731089271634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446181003</v>
      </c>
      <c r="E240" s="249">
        <v>526868777.29000002</v>
      </c>
      <c r="F240" s="95">
        <f t="shared" si="1"/>
        <v>118.0840900324033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1087240</v>
      </c>
      <c r="E241" s="249">
        <v>1029902.4</v>
      </c>
      <c r="F241" s="95">
        <f t="shared" si="1"/>
        <v>94.726316176741108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-577064009</v>
      </c>
      <c r="E245" s="106">
        <f t="shared" si="45"/>
        <v>-535502074.96999997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577064009</v>
      </c>
      <c r="E250" s="106">
        <f t="shared" si="47"/>
        <v>535502074.96999997</v>
      </c>
      <c r="F250" s="95">
        <f t="shared" si="1"/>
        <v>92.797690831208982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369837188</v>
      </c>
      <c r="E251" s="249">
        <v>322106548.57999998</v>
      </c>
      <c r="F251" s="95">
        <f t="shared" si="1"/>
        <v>87.094148190419389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207226821</v>
      </c>
      <c r="E252" s="249">
        <v>213395526.38999999</v>
      </c>
      <c r="F252" s="95">
        <f t="shared" si="1"/>
        <v>102.97678908561745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4.93</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61112925</v>
      </c>
      <c r="E255" s="249">
        <v>56777117.100000001</v>
      </c>
      <c r="F255" s="95">
        <f t="shared" si="1"/>
        <v>92.905252203195971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464334</v>
      </c>
      <c r="E256" s="249">
        <v>398636.16</v>
      </c>
      <c r="F256" s="95">
        <f t="shared" si="1"/>
        <v>85.851167478582227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266126773</v>
      </c>
      <c r="E259" s="106">
        <f t="shared" si="49"/>
        <v>869980457.44000006</v>
      </c>
      <c r="F259" s="95">
        <f t="shared" si="1"/>
        <v>326.90452284558387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266126773</v>
      </c>
      <c r="E260" s="250">
        <v>869980457.44000006</v>
      </c>
      <c r="F260" s="99">
        <f t="shared" si="1"/>
        <v>326.90452284558387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21948347</v>
      </c>
      <c r="E264" s="249">
        <v>15354861.619999999</v>
      </c>
      <c r="F264" s="95">
        <f t="shared" si="50"/>
        <v>69.959079925244481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57456655</v>
      </c>
      <c r="E265" s="249">
        <v>67666485.829999998</v>
      </c>
      <c r="F265" s="95">
        <f t="shared" si="50"/>
        <v>117.76962273560825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468403</v>
      </c>
      <c r="E267" s="249">
        <v>398636.16</v>
      </c>
      <c r="F267" s="95">
        <f t="shared" si="50"/>
        <v>85.105381477061414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9935738</v>
      </c>
      <c r="E268" s="249">
        <v>8523375.3300000001</v>
      </c>
      <c r="F268" s="95">
        <f t="shared" si="50"/>
        <v>85.785025027833868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122709</v>
      </c>
      <c r="E269" s="249">
        <v>168900.23</v>
      </c>
      <c r="F269" s="95">
        <f t="shared" si="50"/>
        <v>137.64290312853987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11910208</v>
      </c>
      <c r="E286" s="249">
        <v>18327279.690000001</v>
      </c>
      <c r="F286" s="95">
        <f t="shared" si="50"/>
        <v>153.87875417457028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134576649</v>
      </c>
      <c r="E287" s="249">
        <v>120284636.94</v>
      </c>
      <c r="F287" s="95">
        <f t="shared" si="50"/>
        <v>89.380020853394853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460457319</v>
      </c>
      <c r="E288" s="249">
        <v>484737478.54000002</v>
      </c>
      <c r="F288" s="95">
        <f t="shared" si="50"/>
        <v>105.27305323167207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1806603</v>
      </c>
      <c r="E289" s="249">
        <v>24046.16</v>
      </c>
      <c r="F289" s="95">
        <f t="shared" si="50"/>
        <v>1.3310151704608042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806317</v>
      </c>
      <c r="E290" s="249">
        <v>4754393.95</v>
      </c>
      <c r="F290" s="95">
        <f t="shared" si="50"/>
        <v>589.64327305513837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298595587</v>
      </c>
      <c r="E295" s="249">
        <v>303871980.79000002</v>
      </c>
      <c r="F295" s="95">
        <f t="shared" si="50"/>
        <v>101.76707025144347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21000</v>
      </c>
      <c r="E296" s="249"/>
      <c r="F296" s="95">
        <f t="shared" si="50"/>
        <v>0</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664237</v>
      </c>
      <c r="E297" s="249">
        <v>756015</v>
      </c>
      <c r="F297" s="95">
        <f t="shared" si="50"/>
        <v>113.81705626154519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10125990</v>
      </c>
      <c r="E302" s="249">
        <v>9317704.7200000007</v>
      </c>
      <c r="F302" s="95">
        <f t="shared" si="50"/>
        <v>92.017715996164327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A67" sqref="A1:XFD104857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1204217583</v>
      </c>
      <c r="E89" s="83">
        <f t="shared" si="17"/>
        <v>1345733988.8499999</v>
      </c>
      <c r="F89" s="65">
        <f t="shared" si="1"/>
        <v>111.75173057160053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1204217583</v>
      </c>
      <c r="E99" s="83">
        <f t="shared" si="20"/>
        <v>1345733988.8499999</v>
      </c>
      <c r="F99" s="65">
        <f t="shared" si="1"/>
        <v>111.75173057160053</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1204217583</v>
      </c>
      <c r="E101" s="251">
        <v>1345733988.8499999</v>
      </c>
      <c r="F101" s="65">
        <f t="shared" si="1"/>
        <v>111.75173057160053</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1204217583</v>
      </c>
      <c r="E141" s="108">
        <f t="shared" si="28"/>
        <v>1345733988.8499999</v>
      </c>
      <c r="F141" s="84">
        <f t="shared" si="1"/>
        <v>111.75173057160053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A19" sqref="A1:XFD104857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153811.59</v>
      </c>
      <c r="E5" s="109">
        <f t="shared" si="0"/>
        <v>85563.92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293.99</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293.99</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293.99</v>
      </c>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153517.6</v>
      </c>
      <c r="E22" s="110">
        <f t="shared" si="3"/>
        <v>85563.92</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153517.6</v>
      </c>
      <c r="E23" s="110">
        <f t="shared" si="4"/>
        <v>50515.57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153517.6</v>
      </c>
      <c r="E25" s="252">
        <v>50515.57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35048.35</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v>34972.89</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75.459999999999994</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37507.699999999997</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37507.699999999997</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v>37507.699999999997</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5" workbookViewId="0">
      <selection activeCell="A73" sqref="A1:XFD104857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597646887.14999998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1433388348.5600002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10861022.800000001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1324138983.1600003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599809007.15999997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639422520.95000005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2375715.64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5125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1103196.23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81423418.180000007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98388342.599999994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1421234680.1200001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12503807.060000001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1312508050.6100001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591327090.46000004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643854366.21000004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2399732.34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5125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1103196.23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73818540.370000005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96222822.450000003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609800555.58999991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120308683.10000002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663607.43000000005</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375313.59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288293.84000000003</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119621029.51000002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7494301.46</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7494301.46</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112119296.06000002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89586397.730000004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22504822.420000002</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16124.48</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11951.43</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5241.9799999999996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3662.02</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1579.96</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2190.0100000000002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2190.0100000000002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24046.16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14746.06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9300.1</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489491872.48999995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9686236.0800000001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475051242.45999998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4754393.95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26400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Provjera</v>
      </c>
      <c r="C274" s="121" t="s">
        <v>3276</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XP_User</cp:lastModifiedBy>
  <cp:lastPrinted>2022-04-04T19:59:02Z</cp:lastPrinted>
  <dcterms:created xsi:type="dcterms:W3CDTF">2022-04-01T05:14:30Z</dcterms:created>
  <dcterms:modified xsi:type="dcterms:W3CDTF">2023-01-31T09:37:49Z</dcterms:modified>
</cp:coreProperties>
</file>