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2\FP 23-25\FP 2023-2025\1.rebalans 2023\ZA OBRAZLOŽENJE 1.REBALANSA 2023\"/>
    </mc:Choice>
  </mc:AlternateContent>
  <xr:revisionPtr revIDLastSave="0" documentId="13_ncr:1_{ED884A07-9BFD-45B5-B5F9-85F008E046FD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externalReferences>
    <externalReference r:id="rId2"/>
  </externalReference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G67" i="1" s="1"/>
  <c r="E65" i="1"/>
  <c r="G65" i="1"/>
  <c r="C35" i="1"/>
  <c r="D46" i="1"/>
  <c r="D45" i="1"/>
  <c r="D44" i="1" s="1"/>
  <c r="E45" i="1"/>
  <c r="E44" i="1" s="1"/>
  <c r="C45" i="1"/>
  <c r="C44" i="1"/>
  <c r="E38" i="1"/>
  <c r="C9" i="1"/>
  <c r="E20" i="1"/>
  <c r="E19" i="1" s="1"/>
  <c r="D21" i="1"/>
  <c r="D20" i="1" s="1"/>
  <c r="D19" i="1" s="1"/>
  <c r="C20" i="1"/>
  <c r="C19" i="1"/>
  <c r="D13" i="1"/>
  <c r="D11" i="1"/>
  <c r="E11" i="1"/>
  <c r="C11" i="1"/>
  <c r="E12" i="1"/>
  <c r="D77" i="1" l="1"/>
  <c r="D76" i="1"/>
  <c r="D75" i="1" s="1"/>
  <c r="D74" i="1" s="1"/>
  <c r="D73" i="1"/>
  <c r="D72" i="1"/>
  <c r="D71" i="1" s="1"/>
  <c r="D70" i="1" s="1"/>
  <c r="D66" i="1"/>
  <c r="D67" i="1"/>
  <c r="D68" i="1"/>
  <c r="D69" i="1"/>
  <c r="D65" i="1"/>
  <c r="D60" i="1"/>
  <c r="D61" i="1"/>
  <c r="D62" i="1"/>
  <c r="D59" i="1"/>
  <c r="D54" i="1"/>
  <c r="D52" i="1"/>
  <c r="D51" i="1" s="1"/>
  <c r="D49" i="1"/>
  <c r="D48" i="1" s="1"/>
  <c r="D47" i="1" s="1"/>
  <c r="D43" i="1"/>
  <c r="D42" i="1" s="1"/>
  <c r="D41" i="1"/>
  <c r="D38" i="1"/>
  <c r="D37" i="1" s="1"/>
  <c r="D36" i="1" s="1"/>
  <c r="D34" i="1"/>
  <c r="D33" i="1"/>
  <c r="D29" i="1"/>
  <c r="D30" i="1"/>
  <c r="D28" i="1"/>
  <c r="D25" i="1"/>
  <c r="D24" i="1"/>
  <c r="D17" i="1"/>
  <c r="D18" i="1"/>
  <c r="D16" i="1"/>
  <c r="D12" i="1"/>
  <c r="E75" i="1"/>
  <c r="E74" i="1" s="1"/>
  <c r="E71" i="1"/>
  <c r="E70" i="1" s="1"/>
  <c r="E64" i="1"/>
  <c r="E63" i="1" s="1"/>
  <c r="E58" i="1"/>
  <c r="E57" i="1" s="1"/>
  <c r="D53" i="1"/>
  <c r="E53" i="1"/>
  <c r="E51" i="1"/>
  <c r="E48" i="1"/>
  <c r="E47" i="1" s="1"/>
  <c r="E42" i="1"/>
  <c r="D40" i="1"/>
  <c r="E40" i="1"/>
  <c r="E37" i="1"/>
  <c r="E36" i="1" s="1"/>
  <c r="E32" i="1"/>
  <c r="E31" i="1" s="1"/>
  <c r="E27" i="1"/>
  <c r="E26" i="1" s="1"/>
  <c r="E23" i="1"/>
  <c r="E22" i="1" s="1"/>
  <c r="E15" i="1"/>
  <c r="E14" i="1" s="1"/>
  <c r="D10" i="1"/>
  <c r="E10" i="1"/>
  <c r="C75" i="1"/>
  <c r="C74" i="1"/>
  <c r="C71" i="1"/>
  <c r="C70" i="1" s="1"/>
  <c r="C64" i="1"/>
  <c r="C63" i="1"/>
  <c r="C58" i="1"/>
  <c r="C57" i="1" s="1"/>
  <c r="C53" i="1"/>
  <c r="C50" i="1" s="1"/>
  <c r="C51" i="1"/>
  <c r="C48" i="1"/>
  <c r="C47" i="1" s="1"/>
  <c r="C42" i="1"/>
  <c r="C39" i="1" s="1"/>
  <c r="C40" i="1"/>
  <c r="C37" i="1"/>
  <c r="C36" i="1"/>
  <c r="C32" i="1"/>
  <c r="C31" i="1" s="1"/>
  <c r="C27" i="1"/>
  <c r="C26" i="1"/>
  <c r="C23" i="1"/>
  <c r="C22" i="1"/>
  <c r="C15" i="1"/>
  <c r="C14" i="1"/>
  <c r="C10" i="1"/>
  <c r="D58" i="1" l="1"/>
  <c r="D57" i="1" s="1"/>
  <c r="E50" i="1"/>
  <c r="E35" i="1"/>
  <c r="E9" i="1"/>
  <c r="E39" i="1"/>
  <c r="D39" i="1"/>
  <c r="D32" i="1"/>
  <c r="D31" i="1" s="1"/>
  <c r="D27" i="1"/>
  <c r="D26" i="1" s="1"/>
  <c r="D23" i="1"/>
  <c r="D22" i="1" s="1"/>
  <c r="E56" i="1"/>
  <c r="E55" i="1" s="1"/>
  <c r="D64" i="1"/>
  <c r="D63" i="1" s="1"/>
  <c r="D50" i="1"/>
  <c r="D35" i="1" s="1"/>
  <c r="D15" i="1"/>
  <c r="D14" i="1" s="1"/>
  <c r="C56" i="1"/>
  <c r="C55" i="1" s="1"/>
  <c r="D56" i="1" l="1"/>
  <c r="D55" i="1" s="1"/>
  <c r="D9" i="1"/>
  <c r="D8" i="1" s="1"/>
  <c r="E8" i="1"/>
  <c r="E7" i="1" s="1"/>
  <c r="E78" i="1" s="1"/>
  <c r="C8" i="1"/>
  <c r="C7" i="1" s="1"/>
  <c r="D7" i="1" l="1"/>
</calcChain>
</file>

<file path=xl/sharedStrings.xml><?xml version="1.0" encoding="utf-8"?>
<sst xmlns="http://schemas.openxmlformats.org/spreadsheetml/2006/main" count="80" uniqueCount="33">
  <si>
    <t>II. POSEBNI DIO</t>
  </si>
  <si>
    <t>Šifra</t>
  </si>
  <si>
    <t xml:space="preserve">Naziv </t>
  </si>
  <si>
    <t>Plan za 2023.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</si>
  <si>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</si>
  <si>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</si>
  <si>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</si>
  <si>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</si>
  <si>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</si>
  <si>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</si>
  <si>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</si>
  <si>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</si>
  <si>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</si>
  <si>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</si>
  <si>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</si>
  <si>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</si>
  <si>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</si>
  <si>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K890003</t>
  </si>
  <si>
    <t>Operativni program konkurentnost i kohezija</t>
  </si>
  <si>
    <t>Sredstva učešća za pomoći</t>
  </si>
  <si>
    <t>Rashodi poslovanja</t>
  </si>
  <si>
    <t>Materijalni rashodi</t>
  </si>
  <si>
    <t>Ostali prihodi za posebne namjene</t>
  </si>
  <si>
    <t>Europski fond za regionalni razvoj EFRR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</si>
  <si>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</si>
  <si>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</si>
  <si>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</si>
  <si>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</si>
  <si>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</si>
  <si>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Ostali rashodi</t>
  </si>
  <si>
    <t>Naknade građanima i kućanstvima na temelju osiguranja i druge naknade</t>
  </si>
  <si>
    <t>Povećanje/smanjenje</t>
  </si>
  <si>
    <t>Novi plan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</si>
</sst>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0" fontId="3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4"/>
    </xf>
    <xf numFmtId="0" fontId="2" fillId="3" borderId="2" xfId="0" applyFont="1" applyFill="1" applyBorder="1" applyAlignment="1">
      <alignment horizontal="left" vertical="center" wrapText="1" indent="5"/>
    </xf>
    <xf numFmtId="3" fontId="2" fillId="3" borderId="3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6"/>
    </xf>
    <xf numFmtId="0" fontId="5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 indent="7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4" fillId="3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%20%20Op&#263;i%20dio%202023.%20-%201.rebal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Opći dio-"/>
      <sheetName val="A1 - Prihodi "/>
      <sheetName val="A2 - Rashodi"/>
      <sheetName val="A3 - Rashodi - izvori"/>
      <sheetName val="A4- Rashodi - funkcijska"/>
    </sheetNames>
    <sheetDataSet>
      <sheetData sheetId="0" refreshError="1"/>
      <sheetData sheetId="1" refreshError="1"/>
      <sheetData sheetId="2" refreshError="1"/>
      <sheetData sheetId="3">
        <row r="6">
          <cell r="D6">
            <v>171774047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3:G78"/>
  <sheetViews>
    <sheetView tabSelected="1" topLeftCell="A61" workbookViewId="0">
      <selection activeCell="I65" sqref="I65"/>
    </sheetView>
  </sheetViews>
  <sheetFormatPr defaultRowHeight="15" x14ac:dyDescent="0.25"/>
  <cols>
    <col min="1" max="1" width="15.5703125" customWidth="1"/>
    <col min="2" max="2" width="39.28515625" customWidth="1"/>
    <col min="3" max="3" width="13.42578125" customWidth="1"/>
    <col min="4" max="4" width="15.28515625" customWidth="1"/>
    <col min="5" max="5" width="14.7109375" customWidth="1"/>
    <col min="6" max="6" width="10.140625" bestFit="1" customWidth="1"/>
  </cols>
  <sheetData>
    <row r="3" spans="1:5" ht="15.75" x14ac:dyDescent="0.25">
      <c r="A3" s="21"/>
      <c r="B3" s="21"/>
      <c r="C3" s="21"/>
      <c r="D3" s="21"/>
      <c r="E3" s="21"/>
    </row>
    <row r="4" spans="1:5" ht="15.75" customHeight="1" x14ac:dyDescent="0.25">
      <c r="A4" s="21" t="s">
        <v>0</v>
      </c>
      <c r="B4" s="21"/>
      <c r="C4" s="21"/>
      <c r="D4" s="21"/>
      <c r="E4" s="21"/>
    </row>
    <row r="5" spans="1:5" ht="15.75" thickBot="1" x14ac:dyDescent="0.3">
      <c r="A5" s="1"/>
      <c r="B5" s="1"/>
      <c r="C5" s="1"/>
      <c r="D5" s="1"/>
      <c r="E5" s="1"/>
    </row>
    <row r="6" spans="1:5" ht="30.75" thickBot="1" x14ac:dyDescent="0.3">
      <c r="A6" s="18" t="s">
        <v>1</v>
      </c>
      <c r="B6" s="18" t="s">
        <v>2</v>
      </c>
      <c r="C6" s="18" t="s">
        <v>3</v>
      </c>
      <c r="D6" s="18" t="s">
        <v>31</v>
      </c>
      <c r="E6" s="18" t="s">
        <v>32</v>
      </c>
    </row>
    <row r="7" spans="1:5" ht="28.5" customHeight="1" thickBot="1" x14ac:dyDescent="0.3">
      <c r="A7" s="2">
        <v>26400</v>
      </c>
      <c r="B7" s="3" t="s">
        <v>4</v>
      </c>
      <c r="C7" s="4">
        <f>+C8+C55</f>
        <v>161316160</v>
      </c>
      <c r="D7" s="4">
        <f t="shared" ref="D7:E7" si="0">+D8+D55</f>
        <v>10457887</v>
      </c>
      <c r="E7" s="4">
        <f t="shared" si="0"/>
        <v>171774047</v>
      </c>
    </row>
    <row r="8" spans="1:5" ht="28.5" customHeight="1" thickBot="1" x14ac:dyDescent="0.3">
      <c r="A8" s="5">
        <v>3602</v>
      </c>
      <c r="B8" s="6" t="s">
        <v>5</v>
      </c>
      <c r="C8" s="7">
        <f>+C9+C35</f>
        <v>16311872</v>
      </c>
      <c r="D8" s="7">
        <f t="shared" ref="D8:E8" si="1">+D9+D35</f>
        <v>7240240</v>
      </c>
      <c r="E8" s="7">
        <f t="shared" si="1"/>
        <v>23552112</v>
      </c>
    </row>
    <row r="9" spans="1:5" ht="28.5" customHeight="1" thickBot="1" x14ac:dyDescent="0.3">
      <c r="A9" s="8" t="s">
        <v>6</v>
      </c>
      <c r="B9" s="6" t="s">
        <v>7</v>
      </c>
      <c r="C9" s="7">
        <f>+C10+C14+C22+C26+C31+C19</f>
        <v>4219257</v>
      </c>
      <c r="D9" s="7">
        <f t="shared" ref="D9:E9" si="2">+D10+D14+D22+D26+D31+D19</f>
        <v>1531309</v>
      </c>
      <c r="E9" s="7">
        <f t="shared" si="2"/>
        <v>5750566</v>
      </c>
    </row>
    <row r="10" spans="1:5" ht="28.5" customHeight="1" thickBot="1" x14ac:dyDescent="0.3">
      <c r="A10" s="9">
        <v>11</v>
      </c>
      <c r="B10" s="6" t="s">
        <v>8</v>
      </c>
      <c r="C10" s="10">
        <f>+C11</f>
        <v>3185347</v>
      </c>
      <c r="D10" s="10">
        <f t="shared" ref="D10:E10" si="3">+D11</f>
        <v>0</v>
      </c>
      <c r="E10" s="10">
        <f t="shared" si="3"/>
        <v>3185347</v>
      </c>
    </row>
    <row r="11" spans="1:5" ht="28.5" customHeight="1" thickBot="1" x14ac:dyDescent="0.3">
      <c r="A11" s="11">
        <v>4</v>
      </c>
      <c r="B11" s="12" t="s">
        <v>9</v>
      </c>
      <c r="C11" s="7">
        <f>+C12+C13</f>
        <v>3185347</v>
      </c>
      <c r="D11" s="7">
        <f t="shared" ref="D11:E11" si="4">+D12+D13</f>
        <v>0</v>
      </c>
      <c r="E11" s="7">
        <f t="shared" si="4"/>
        <v>3185347</v>
      </c>
    </row>
    <row r="12" spans="1:5" ht="28.5" customHeight="1" thickBot="1" x14ac:dyDescent="0.3">
      <c r="A12" s="13">
        <v>42</v>
      </c>
      <c r="B12" s="14" t="s">
        <v>10</v>
      </c>
      <c r="C12" s="4">
        <v>3185347</v>
      </c>
      <c r="D12" s="7">
        <f>+E12-C12</f>
        <v>-504347</v>
      </c>
      <c r="E12" s="7">
        <f>5477683-2292336-504347</f>
        <v>2681000</v>
      </c>
    </row>
    <row r="13" spans="1:5" ht="28.5" customHeight="1" thickBot="1" x14ac:dyDescent="0.3">
      <c r="A13" s="13">
        <v>45</v>
      </c>
      <c r="B13" s="14" t="s">
        <v>13</v>
      </c>
      <c r="C13" s="4">
        <v>0</v>
      </c>
      <c r="D13" s="7">
        <f>+E13-C13</f>
        <v>504347</v>
      </c>
      <c r="E13" s="7">
        <v>504347</v>
      </c>
    </row>
    <row r="14" spans="1:5" ht="28.5" customHeight="1" thickBot="1" x14ac:dyDescent="0.3">
      <c r="A14" s="9">
        <v>31</v>
      </c>
      <c r="B14" s="6" t="s">
        <v>11</v>
      </c>
      <c r="C14" s="10">
        <f>+C15</f>
        <v>807671</v>
      </c>
      <c r="D14" s="10">
        <f t="shared" ref="D14:E14" si="5">+D15</f>
        <v>774366</v>
      </c>
      <c r="E14" s="10">
        <f t="shared" si="5"/>
        <v>1582037</v>
      </c>
    </row>
    <row r="15" spans="1:5" ht="28.5" customHeight="1" thickBot="1" x14ac:dyDescent="0.3">
      <c r="A15" s="13">
        <v>4</v>
      </c>
      <c r="B15" s="12" t="s">
        <v>9</v>
      </c>
      <c r="C15" s="7">
        <f>+C16+C17+C18</f>
        <v>807671</v>
      </c>
      <c r="D15" s="7">
        <f t="shared" ref="D15:E15" si="6">+D16+D17+D18</f>
        <v>774366</v>
      </c>
      <c r="E15" s="7">
        <f t="shared" si="6"/>
        <v>1582037</v>
      </c>
    </row>
    <row r="16" spans="1:5" ht="28.5" customHeight="1" thickBot="1" x14ac:dyDescent="0.3">
      <c r="A16" s="13">
        <v>41</v>
      </c>
      <c r="B16" s="12" t="s">
        <v>12</v>
      </c>
      <c r="C16" s="7">
        <v>265</v>
      </c>
      <c r="D16" s="7">
        <f>+E16-C16</f>
        <v>4000</v>
      </c>
      <c r="E16" s="7">
        <v>4265</v>
      </c>
    </row>
    <row r="17" spans="1:5" ht="28.5" customHeight="1" thickBot="1" x14ac:dyDescent="0.3">
      <c r="A17" s="13">
        <v>42</v>
      </c>
      <c r="B17" s="14" t="s">
        <v>10</v>
      </c>
      <c r="C17" s="7">
        <v>630221</v>
      </c>
      <c r="D17" s="7">
        <f t="shared" ref="D17:D18" si="7">+E17-C17</f>
        <v>358905</v>
      </c>
      <c r="E17" s="7">
        <v>989126</v>
      </c>
    </row>
    <row r="18" spans="1:5" ht="28.5" customHeight="1" thickBot="1" x14ac:dyDescent="0.3">
      <c r="A18" s="13">
        <v>45</v>
      </c>
      <c r="B18" s="14" t="s">
        <v>13</v>
      </c>
      <c r="C18" s="7">
        <v>177185</v>
      </c>
      <c r="D18" s="7">
        <f t="shared" si="7"/>
        <v>411461</v>
      </c>
      <c r="E18" s="7">
        <v>588646</v>
      </c>
    </row>
    <row r="19" spans="1:5" ht="28.5" customHeight="1" thickBot="1" x14ac:dyDescent="0.3">
      <c r="A19" s="9">
        <v>43</v>
      </c>
      <c r="B19" s="15" t="s">
        <v>22</v>
      </c>
      <c r="C19" s="10">
        <f>+C20</f>
        <v>0</v>
      </c>
      <c r="D19" s="10">
        <f t="shared" ref="D19:E20" si="8">+D20</f>
        <v>906</v>
      </c>
      <c r="E19" s="10">
        <f t="shared" si="8"/>
        <v>906</v>
      </c>
    </row>
    <row r="20" spans="1:5" ht="28.5" customHeight="1" thickBot="1" x14ac:dyDescent="0.3">
      <c r="A20" s="13">
        <v>4</v>
      </c>
      <c r="B20" s="12" t="s">
        <v>9</v>
      </c>
      <c r="C20" s="7">
        <f>+C21</f>
        <v>0</v>
      </c>
      <c r="D20" s="7">
        <f t="shared" si="8"/>
        <v>906</v>
      </c>
      <c r="E20" s="7">
        <f t="shared" si="8"/>
        <v>906</v>
      </c>
    </row>
    <row r="21" spans="1:5" ht="28.5" customHeight="1" thickBot="1" x14ac:dyDescent="0.3">
      <c r="A21" s="13">
        <v>42</v>
      </c>
      <c r="B21" s="14" t="s">
        <v>10</v>
      </c>
      <c r="C21" s="7">
        <v>0</v>
      </c>
      <c r="D21" s="7">
        <f>+E21-C21</f>
        <v>906</v>
      </c>
      <c r="E21" s="7">
        <v>906</v>
      </c>
    </row>
    <row r="22" spans="1:5" ht="28.5" customHeight="1" thickBot="1" x14ac:dyDescent="0.3">
      <c r="A22" s="9">
        <v>52</v>
      </c>
      <c r="B22" s="15" t="s">
        <v>14</v>
      </c>
      <c r="C22" s="10">
        <f>+C23</f>
        <v>31853</v>
      </c>
      <c r="D22" s="10">
        <f t="shared" ref="D22:E22" si="9">+D23</f>
        <v>407613</v>
      </c>
      <c r="E22" s="10">
        <f t="shared" si="9"/>
        <v>439466</v>
      </c>
    </row>
    <row r="23" spans="1:5" ht="28.5" customHeight="1" thickBot="1" x14ac:dyDescent="0.3">
      <c r="A23" s="13">
        <v>4</v>
      </c>
      <c r="B23" s="12" t="s">
        <v>9</v>
      </c>
      <c r="C23" s="7">
        <f>+C24+C25</f>
        <v>31853</v>
      </c>
      <c r="D23" s="7">
        <f t="shared" ref="D23:E23" si="10">+D24+D25</f>
        <v>407613</v>
      </c>
      <c r="E23" s="7">
        <f t="shared" si="10"/>
        <v>439466</v>
      </c>
    </row>
    <row r="24" spans="1:5" ht="28.5" customHeight="1" thickBot="1" x14ac:dyDescent="0.3">
      <c r="A24" s="13">
        <v>42</v>
      </c>
      <c r="B24" s="14" t="s">
        <v>10</v>
      </c>
      <c r="C24" s="7">
        <v>28137</v>
      </c>
      <c r="D24" s="7">
        <f>+E24-C24</f>
        <v>0</v>
      </c>
      <c r="E24" s="7">
        <v>28137</v>
      </c>
    </row>
    <row r="25" spans="1:5" ht="28.5" customHeight="1" thickBot="1" x14ac:dyDescent="0.3">
      <c r="A25" s="13">
        <v>45</v>
      </c>
      <c r="B25" s="14" t="s">
        <v>13</v>
      </c>
      <c r="C25" s="7">
        <v>3716</v>
      </c>
      <c r="D25" s="7">
        <f>+E25-C25</f>
        <v>407613</v>
      </c>
      <c r="E25" s="7">
        <v>411329</v>
      </c>
    </row>
    <row r="26" spans="1:5" ht="28.5" customHeight="1" thickBot="1" x14ac:dyDescent="0.3">
      <c r="A26" s="9">
        <v>61</v>
      </c>
      <c r="B26" s="6" t="s">
        <v>15</v>
      </c>
      <c r="C26" s="10">
        <f>+C27</f>
        <v>190802</v>
      </c>
      <c r="D26" s="10">
        <f t="shared" ref="D26:E26" si="11">+D27</f>
        <v>290020</v>
      </c>
      <c r="E26" s="10">
        <f t="shared" si="11"/>
        <v>480822</v>
      </c>
    </row>
    <row r="27" spans="1:5" ht="28.5" customHeight="1" thickBot="1" x14ac:dyDescent="0.3">
      <c r="A27" s="13">
        <v>4</v>
      </c>
      <c r="B27" s="12" t="s">
        <v>9</v>
      </c>
      <c r="C27" s="7">
        <f>+C28+C29+C30</f>
        <v>190802</v>
      </c>
      <c r="D27" s="7">
        <f t="shared" ref="D27:E27" si="12">+D28+D29+D30</f>
        <v>290020</v>
      </c>
      <c r="E27" s="7">
        <f t="shared" si="12"/>
        <v>480822</v>
      </c>
    </row>
    <row r="28" spans="1:5" ht="28.5" customHeight="1" thickBot="1" x14ac:dyDescent="0.3">
      <c r="A28" s="13">
        <v>41</v>
      </c>
      <c r="B28" s="12" t="s">
        <v>12</v>
      </c>
      <c r="C28" s="7">
        <v>1062</v>
      </c>
      <c r="D28" s="7">
        <f>+E28-C28</f>
        <v>0</v>
      </c>
      <c r="E28" s="7">
        <v>1062</v>
      </c>
    </row>
    <row r="29" spans="1:5" ht="28.5" customHeight="1" thickBot="1" x14ac:dyDescent="0.3">
      <c r="A29" s="13">
        <v>42</v>
      </c>
      <c r="B29" s="14" t="s">
        <v>10</v>
      </c>
      <c r="C29" s="7">
        <v>147269</v>
      </c>
      <c r="D29" s="7">
        <f t="shared" ref="D29:D30" si="13">+E29-C29</f>
        <v>206109</v>
      </c>
      <c r="E29" s="7">
        <v>353378</v>
      </c>
    </row>
    <row r="30" spans="1:5" ht="28.5" customHeight="1" thickBot="1" x14ac:dyDescent="0.3">
      <c r="A30" s="13">
        <v>45</v>
      </c>
      <c r="B30" s="14" t="s">
        <v>13</v>
      </c>
      <c r="C30" s="7">
        <v>42471</v>
      </c>
      <c r="D30" s="7">
        <f t="shared" si="13"/>
        <v>83911</v>
      </c>
      <c r="E30" s="7">
        <v>126382</v>
      </c>
    </row>
    <row r="31" spans="1:5" ht="28.5" customHeight="1" thickBot="1" x14ac:dyDescent="0.3">
      <c r="A31" s="9">
        <v>71</v>
      </c>
      <c r="B31" s="6" t="s">
        <v>16</v>
      </c>
      <c r="C31" s="10">
        <f>+C32</f>
        <v>3584</v>
      </c>
      <c r="D31" s="10">
        <f t="shared" ref="D31:E31" si="14">+D32</f>
        <v>58404</v>
      </c>
      <c r="E31" s="10">
        <f t="shared" si="14"/>
        <v>61988</v>
      </c>
    </row>
    <row r="32" spans="1:5" ht="28.5" customHeight="1" thickBot="1" x14ac:dyDescent="0.3">
      <c r="A32" s="13">
        <v>4</v>
      </c>
      <c r="B32" s="12" t="s">
        <v>9</v>
      </c>
      <c r="C32" s="7">
        <f>+C33+C34</f>
        <v>3584</v>
      </c>
      <c r="D32" s="7">
        <f t="shared" ref="D32:E32" si="15">+D33+D34</f>
        <v>58404</v>
      </c>
      <c r="E32" s="7">
        <f t="shared" si="15"/>
        <v>61988</v>
      </c>
    </row>
    <row r="33" spans="1:5" ht="28.5" customHeight="1" thickBot="1" x14ac:dyDescent="0.3">
      <c r="A33" s="13">
        <v>42</v>
      </c>
      <c r="B33" s="14" t="s">
        <v>10</v>
      </c>
      <c r="C33" s="7">
        <v>1991</v>
      </c>
      <c r="D33" s="7">
        <f>+E33-C33</f>
        <v>0</v>
      </c>
      <c r="E33" s="7">
        <v>1991</v>
      </c>
    </row>
    <row r="34" spans="1:5" ht="28.5" customHeight="1" thickBot="1" x14ac:dyDescent="0.3">
      <c r="A34" s="13">
        <v>45</v>
      </c>
      <c r="B34" s="14" t="s">
        <v>13</v>
      </c>
      <c r="C34" s="7">
        <v>1593</v>
      </c>
      <c r="D34" s="7">
        <f>+E34-C34</f>
        <v>58404</v>
      </c>
      <c r="E34" s="7">
        <v>59997</v>
      </c>
    </row>
    <row r="35" spans="1:5" ht="28.5" customHeight="1" thickBot="1" x14ac:dyDescent="0.3">
      <c r="A35" s="8" t="s">
        <v>17</v>
      </c>
      <c r="B35" s="6" t="s">
        <v>18</v>
      </c>
      <c r="C35" s="7">
        <f>+C36+C39+C47+C50+C44</f>
        <v>12092615</v>
      </c>
      <c r="D35" s="7">
        <f t="shared" ref="D35:E35" si="16">+D36+D39+D47+D50+D44</f>
        <v>5708931</v>
      </c>
      <c r="E35" s="7">
        <f t="shared" si="16"/>
        <v>17801546</v>
      </c>
    </row>
    <row r="36" spans="1:5" ht="28.5" customHeight="1" thickBot="1" x14ac:dyDescent="0.3">
      <c r="A36" s="9">
        <v>11</v>
      </c>
      <c r="B36" s="6" t="s">
        <v>8</v>
      </c>
      <c r="C36" s="10">
        <f>+C37</f>
        <v>3679057</v>
      </c>
      <c r="D36" s="10">
        <f t="shared" ref="D36:E37" si="17">+D37</f>
        <v>4099909</v>
      </c>
      <c r="E36" s="10">
        <f t="shared" si="17"/>
        <v>7778966</v>
      </c>
    </row>
    <row r="37" spans="1:5" ht="28.5" customHeight="1" thickBot="1" x14ac:dyDescent="0.3">
      <c r="A37" s="11">
        <v>4</v>
      </c>
      <c r="B37" s="12" t="s">
        <v>9</v>
      </c>
      <c r="C37" s="7">
        <f>+C38</f>
        <v>3679057</v>
      </c>
      <c r="D37" s="7">
        <f t="shared" si="17"/>
        <v>4099909</v>
      </c>
      <c r="E37" s="7">
        <f t="shared" si="17"/>
        <v>7778966</v>
      </c>
    </row>
    <row r="38" spans="1:5" ht="28.5" customHeight="1" thickBot="1" x14ac:dyDescent="0.3">
      <c r="A38" s="13">
        <v>42</v>
      </c>
      <c r="B38" s="14" t="s">
        <v>10</v>
      </c>
      <c r="C38" s="4">
        <v>3679057</v>
      </c>
      <c r="D38" s="7">
        <f>+E38-C38</f>
        <v>4099909</v>
      </c>
      <c r="E38" s="7">
        <f>5278966+2500000</f>
        <v>7778966</v>
      </c>
    </row>
    <row r="39" spans="1:5" ht="28.5" customHeight="1" thickBot="1" x14ac:dyDescent="0.3">
      <c r="A39" s="9">
        <v>12</v>
      </c>
      <c r="B39" s="6" t="s">
        <v>19</v>
      </c>
      <c r="C39" s="16">
        <f>+C40+C42</f>
        <v>933838</v>
      </c>
      <c r="D39" s="16">
        <f t="shared" ref="D39:E39" si="18">+D40+D42</f>
        <v>1023824</v>
      </c>
      <c r="E39" s="16">
        <f t="shared" si="18"/>
        <v>1957662</v>
      </c>
    </row>
    <row r="40" spans="1:5" ht="28.5" customHeight="1" thickBot="1" x14ac:dyDescent="0.3">
      <c r="A40" s="13">
        <v>3</v>
      </c>
      <c r="B40" s="12" t="s">
        <v>20</v>
      </c>
      <c r="C40" s="4">
        <f>+C41</f>
        <v>1569</v>
      </c>
      <c r="D40" s="4">
        <f t="shared" ref="D40:E40" si="19">+D41</f>
        <v>-104</v>
      </c>
      <c r="E40" s="4">
        <f t="shared" si="19"/>
        <v>1465</v>
      </c>
    </row>
    <row r="41" spans="1:5" ht="28.5" customHeight="1" thickBot="1" x14ac:dyDescent="0.3">
      <c r="A41" s="13">
        <v>32</v>
      </c>
      <c r="B41" s="12" t="s">
        <v>21</v>
      </c>
      <c r="C41" s="4">
        <v>1569</v>
      </c>
      <c r="D41" s="7">
        <f>+E41-C41</f>
        <v>-104</v>
      </c>
      <c r="E41" s="7">
        <v>1465</v>
      </c>
    </row>
    <row r="42" spans="1:5" ht="28.5" customHeight="1" thickBot="1" x14ac:dyDescent="0.3">
      <c r="A42" s="13">
        <v>4</v>
      </c>
      <c r="B42" s="12" t="s">
        <v>9</v>
      </c>
      <c r="C42" s="4">
        <f>+C43</f>
        <v>932269</v>
      </c>
      <c r="D42" s="4">
        <f t="shared" ref="D42:E42" si="20">+D43</f>
        <v>1023928</v>
      </c>
      <c r="E42" s="4">
        <f t="shared" si="20"/>
        <v>1956197</v>
      </c>
    </row>
    <row r="43" spans="1:5" ht="28.5" customHeight="1" thickBot="1" x14ac:dyDescent="0.3">
      <c r="A43" s="13">
        <v>42</v>
      </c>
      <c r="B43" s="14" t="s">
        <v>10</v>
      </c>
      <c r="C43" s="4">
        <v>932269</v>
      </c>
      <c r="D43" s="7">
        <f>+E43-C43</f>
        <v>1023928</v>
      </c>
      <c r="E43" s="7">
        <v>1956197</v>
      </c>
    </row>
    <row r="44" spans="1:5" ht="28.5" customHeight="1" thickBot="1" x14ac:dyDescent="0.3">
      <c r="A44" s="9">
        <v>31</v>
      </c>
      <c r="B44" s="6" t="s">
        <v>11</v>
      </c>
      <c r="C44" s="10">
        <f>+C45</f>
        <v>0</v>
      </c>
      <c r="D44" s="10">
        <f t="shared" ref="D44:E45" si="21">+D45</f>
        <v>265445</v>
      </c>
      <c r="E44" s="10">
        <f t="shared" si="21"/>
        <v>265445</v>
      </c>
    </row>
    <row r="45" spans="1:5" ht="28.5" customHeight="1" thickBot="1" x14ac:dyDescent="0.3">
      <c r="A45" s="13">
        <v>4</v>
      </c>
      <c r="B45" s="12" t="s">
        <v>9</v>
      </c>
      <c r="C45" s="4">
        <f>+C46</f>
        <v>0</v>
      </c>
      <c r="D45" s="4">
        <f t="shared" si="21"/>
        <v>265445</v>
      </c>
      <c r="E45" s="4">
        <f t="shared" si="21"/>
        <v>265445</v>
      </c>
    </row>
    <row r="46" spans="1:5" ht="28.5" customHeight="1" thickBot="1" x14ac:dyDescent="0.3">
      <c r="A46" s="13">
        <v>42</v>
      </c>
      <c r="B46" s="14" t="s">
        <v>10</v>
      </c>
      <c r="C46" s="4"/>
      <c r="D46" s="7">
        <f>+E46-C46</f>
        <v>265445</v>
      </c>
      <c r="E46" s="7">
        <v>265445</v>
      </c>
    </row>
    <row r="47" spans="1:5" ht="28.5" customHeight="1" thickBot="1" x14ac:dyDescent="0.3">
      <c r="A47" s="9">
        <v>43</v>
      </c>
      <c r="B47" s="15" t="s">
        <v>22</v>
      </c>
      <c r="C47" s="16">
        <f>+C48</f>
        <v>1897</v>
      </c>
      <c r="D47" s="16">
        <f t="shared" ref="D47:E48" si="22">+D48</f>
        <v>-141</v>
      </c>
      <c r="E47" s="16">
        <f t="shared" si="22"/>
        <v>1756</v>
      </c>
    </row>
    <row r="48" spans="1:5" ht="28.5" customHeight="1" thickBot="1" x14ac:dyDescent="0.3">
      <c r="A48" s="13">
        <v>3</v>
      </c>
      <c r="B48" s="12" t="s">
        <v>20</v>
      </c>
      <c r="C48" s="4">
        <f>+C49</f>
        <v>1897</v>
      </c>
      <c r="D48" s="4">
        <f t="shared" si="22"/>
        <v>-141</v>
      </c>
      <c r="E48" s="4">
        <f t="shared" si="22"/>
        <v>1756</v>
      </c>
    </row>
    <row r="49" spans="1:5" ht="28.5" customHeight="1" thickBot="1" x14ac:dyDescent="0.3">
      <c r="A49" s="13">
        <v>32</v>
      </c>
      <c r="B49" s="12" t="s">
        <v>21</v>
      </c>
      <c r="C49" s="4">
        <v>1897</v>
      </c>
      <c r="D49" s="7">
        <f>+E49-C49</f>
        <v>-141</v>
      </c>
      <c r="E49" s="7">
        <v>1756</v>
      </c>
    </row>
    <row r="50" spans="1:5" ht="28.5" customHeight="1" thickBot="1" x14ac:dyDescent="0.3">
      <c r="A50" s="9">
        <v>563</v>
      </c>
      <c r="B50" s="15" t="s">
        <v>23</v>
      </c>
      <c r="C50" s="16">
        <f>+C51+C53</f>
        <v>7477823</v>
      </c>
      <c r="D50" s="16">
        <f t="shared" ref="D50:E50" si="23">+D51+D53</f>
        <v>319894</v>
      </c>
      <c r="E50" s="16">
        <f t="shared" si="23"/>
        <v>7797717</v>
      </c>
    </row>
    <row r="51" spans="1:5" ht="28.5" customHeight="1" thickBot="1" x14ac:dyDescent="0.3">
      <c r="A51" s="13">
        <v>3</v>
      </c>
      <c r="B51" s="12" t="s">
        <v>20</v>
      </c>
      <c r="C51" s="4">
        <f>+C52</f>
        <v>8889</v>
      </c>
      <c r="D51" s="4">
        <f t="shared" ref="D51:E51" si="24">+D52</f>
        <v>-589</v>
      </c>
      <c r="E51" s="4">
        <f t="shared" si="24"/>
        <v>8300</v>
      </c>
    </row>
    <row r="52" spans="1:5" ht="28.5" customHeight="1" thickBot="1" x14ac:dyDescent="0.3">
      <c r="A52" s="13">
        <v>32</v>
      </c>
      <c r="B52" s="12" t="s">
        <v>21</v>
      </c>
      <c r="C52" s="4">
        <v>8889</v>
      </c>
      <c r="D52" s="7">
        <f>+E52-C52</f>
        <v>-589</v>
      </c>
      <c r="E52" s="7">
        <v>8300</v>
      </c>
    </row>
    <row r="53" spans="1:5" ht="28.5" customHeight="1" thickBot="1" x14ac:dyDescent="0.3">
      <c r="A53" s="13">
        <v>4</v>
      </c>
      <c r="B53" s="12" t="s">
        <v>9</v>
      </c>
      <c r="C53" s="4">
        <f>+C54</f>
        <v>7468934</v>
      </c>
      <c r="D53" s="4">
        <f t="shared" ref="D53:E53" si="25">+D54</f>
        <v>320483</v>
      </c>
      <c r="E53" s="4">
        <f t="shared" si="25"/>
        <v>7789417</v>
      </c>
    </row>
    <row r="54" spans="1:5" ht="28.5" customHeight="1" thickBot="1" x14ac:dyDescent="0.3">
      <c r="A54" s="13">
        <v>42</v>
      </c>
      <c r="B54" s="14" t="s">
        <v>10</v>
      </c>
      <c r="C54" s="4">
        <v>7468934</v>
      </c>
      <c r="D54" s="7">
        <f>+E54-C54</f>
        <v>320483</v>
      </c>
      <c r="E54" s="7">
        <v>7789417</v>
      </c>
    </row>
    <row r="55" spans="1:5" ht="28.5" customHeight="1" thickBot="1" x14ac:dyDescent="0.3">
      <c r="A55" s="5">
        <v>3605</v>
      </c>
      <c r="B55" s="6" t="s">
        <v>24</v>
      </c>
      <c r="C55" s="7">
        <f>+C56</f>
        <v>145004288</v>
      </c>
      <c r="D55" s="7">
        <f t="shared" ref="D55:E55" si="26">+D56</f>
        <v>3217647</v>
      </c>
      <c r="E55" s="7">
        <f t="shared" si="26"/>
        <v>148221935</v>
      </c>
    </row>
    <row r="56" spans="1:5" ht="28.5" customHeight="1" thickBot="1" x14ac:dyDescent="0.3">
      <c r="A56" s="8" t="s">
        <v>25</v>
      </c>
      <c r="B56" s="6" t="s">
        <v>26</v>
      </c>
      <c r="C56" s="7">
        <f>+C57+C63+C70+C74</f>
        <v>145004288</v>
      </c>
      <c r="D56" s="7">
        <f t="shared" ref="D56:E56" si="27">+D57+D63+D70+D74</f>
        <v>3217647</v>
      </c>
      <c r="E56" s="7">
        <f t="shared" si="27"/>
        <v>148221935</v>
      </c>
    </row>
    <row r="57" spans="1:5" ht="28.5" customHeight="1" thickBot="1" x14ac:dyDescent="0.3">
      <c r="A57" s="9">
        <v>31</v>
      </c>
      <c r="B57" s="6" t="s">
        <v>11</v>
      </c>
      <c r="C57" s="10">
        <f>+C58</f>
        <v>593890</v>
      </c>
      <c r="D57" s="10">
        <f t="shared" ref="D57:E57" si="28">+D58</f>
        <v>63000</v>
      </c>
      <c r="E57" s="10">
        <f t="shared" si="28"/>
        <v>656890</v>
      </c>
    </row>
    <row r="58" spans="1:5" ht="28.5" customHeight="1" thickBot="1" x14ac:dyDescent="0.3">
      <c r="A58" s="11">
        <v>3</v>
      </c>
      <c r="B58" s="12" t="s">
        <v>20</v>
      </c>
      <c r="C58" s="7">
        <f>+C59+C60+C61+C62</f>
        <v>593890</v>
      </c>
      <c r="D58" s="7">
        <f t="shared" ref="D58:E58" si="29">+D59+D60+D61+D62</f>
        <v>63000</v>
      </c>
      <c r="E58" s="7">
        <f t="shared" si="29"/>
        <v>656890</v>
      </c>
    </row>
    <row r="59" spans="1:5" ht="28.5" customHeight="1" thickBot="1" x14ac:dyDescent="0.3">
      <c r="A59" s="13">
        <v>31</v>
      </c>
      <c r="B59" s="17" t="s">
        <v>27</v>
      </c>
      <c r="C59" s="7">
        <v>268253</v>
      </c>
      <c r="D59" s="7">
        <f>+E59-C59</f>
        <v>0</v>
      </c>
      <c r="E59" s="7">
        <v>268253</v>
      </c>
    </row>
    <row r="60" spans="1:5" ht="28.5" customHeight="1" thickBot="1" x14ac:dyDescent="0.3">
      <c r="A60" s="13">
        <v>32</v>
      </c>
      <c r="B60" s="12" t="s">
        <v>21</v>
      </c>
      <c r="C60" s="7">
        <v>143949</v>
      </c>
      <c r="D60" s="7">
        <f t="shared" ref="D60:D62" si="30">+E60-C60</f>
        <v>63000</v>
      </c>
      <c r="E60" s="7">
        <v>206949</v>
      </c>
    </row>
    <row r="61" spans="1:5" ht="28.5" customHeight="1" thickBot="1" x14ac:dyDescent="0.3">
      <c r="A61" s="13">
        <v>34</v>
      </c>
      <c r="B61" s="17" t="s">
        <v>28</v>
      </c>
      <c r="C61" s="7">
        <v>138951</v>
      </c>
      <c r="D61" s="7">
        <f t="shared" si="30"/>
        <v>0</v>
      </c>
      <c r="E61" s="7">
        <v>138951</v>
      </c>
    </row>
    <row r="62" spans="1:5" ht="28.5" customHeight="1" thickBot="1" x14ac:dyDescent="0.3">
      <c r="A62" s="13">
        <v>38</v>
      </c>
      <c r="B62" s="17" t="s">
        <v>29</v>
      </c>
      <c r="C62" s="7">
        <v>42737</v>
      </c>
      <c r="D62" s="7">
        <f t="shared" si="30"/>
        <v>0</v>
      </c>
      <c r="E62" s="7">
        <v>42737</v>
      </c>
    </row>
    <row r="63" spans="1:5" ht="28.5" customHeight="1" thickBot="1" x14ac:dyDescent="0.3">
      <c r="A63" s="9">
        <v>43</v>
      </c>
      <c r="B63" s="6" t="s">
        <v>22</v>
      </c>
      <c r="C63" s="10">
        <f>+C64</f>
        <v>144134493</v>
      </c>
      <c r="D63" s="10">
        <f t="shared" ref="D63:E63" si="31">+D64</f>
        <v>3151629</v>
      </c>
      <c r="E63" s="10">
        <f t="shared" si="31"/>
        <v>147286122</v>
      </c>
    </row>
    <row r="64" spans="1:5" ht="28.5" customHeight="1" thickBot="1" x14ac:dyDescent="0.3">
      <c r="A64" s="11">
        <v>3</v>
      </c>
      <c r="B64" s="12" t="s">
        <v>20</v>
      </c>
      <c r="C64" s="7">
        <f>+C65+C66+C67+C68+C69</f>
        <v>144134493</v>
      </c>
      <c r="D64" s="7">
        <f t="shared" ref="D64:E64" si="32">+D65+D66+D67+D68+D69</f>
        <v>3151629</v>
      </c>
      <c r="E64" s="7">
        <f t="shared" si="32"/>
        <v>147286122</v>
      </c>
    </row>
    <row r="65" spans="1:7" ht="28.5" customHeight="1" thickBot="1" x14ac:dyDescent="0.3">
      <c r="A65" s="13">
        <v>31</v>
      </c>
      <c r="B65" s="17" t="s">
        <v>27</v>
      </c>
      <c r="C65" s="7">
        <v>76346867</v>
      </c>
      <c r="D65" s="7">
        <f>+E65-C65</f>
        <v>2771371</v>
      </c>
      <c r="E65" s="7">
        <f>79171327-53089</f>
        <v>79118238</v>
      </c>
      <c r="F65" s="20">
        <v>79118238</v>
      </c>
      <c r="G65" s="19">
        <f>+F65-E65</f>
        <v>0</v>
      </c>
    </row>
    <row r="66" spans="1:7" ht="28.5" customHeight="1" thickBot="1" x14ac:dyDescent="0.3">
      <c r="A66" s="13">
        <v>32</v>
      </c>
      <c r="B66" s="12" t="s">
        <v>21</v>
      </c>
      <c r="C66" s="7">
        <v>67683379</v>
      </c>
      <c r="D66" s="7">
        <f t="shared" ref="D66:D69" si="33">+E66-C66</f>
        <v>103364</v>
      </c>
      <c r="E66" s="7">
        <v>67786743</v>
      </c>
    </row>
    <row r="67" spans="1:7" ht="28.5" customHeight="1" thickBot="1" x14ac:dyDescent="0.3">
      <c r="A67" s="13">
        <v>34</v>
      </c>
      <c r="B67" s="17" t="s">
        <v>28</v>
      </c>
      <c r="C67" s="7">
        <v>54284</v>
      </c>
      <c r="D67" s="7">
        <f t="shared" si="33"/>
        <v>146894</v>
      </c>
      <c r="E67" s="7">
        <f>148089+53089</f>
        <v>201178</v>
      </c>
      <c r="F67" s="20">
        <v>201178</v>
      </c>
      <c r="G67" s="19">
        <f>+F67-E67</f>
        <v>0</v>
      </c>
    </row>
    <row r="68" spans="1:7" ht="28.5" customHeight="1" thickBot="1" x14ac:dyDescent="0.3">
      <c r="A68" s="13">
        <v>37</v>
      </c>
      <c r="B68" s="17" t="s">
        <v>30</v>
      </c>
      <c r="C68" s="7">
        <v>43799</v>
      </c>
      <c r="D68" s="7">
        <f t="shared" si="33"/>
        <v>0</v>
      </c>
      <c r="E68" s="7">
        <v>43799</v>
      </c>
    </row>
    <row r="69" spans="1:7" ht="28.5" customHeight="1" thickBot="1" x14ac:dyDescent="0.3">
      <c r="A69" s="13">
        <v>38</v>
      </c>
      <c r="B69" s="17" t="s">
        <v>29</v>
      </c>
      <c r="C69" s="7">
        <v>6164</v>
      </c>
      <c r="D69" s="7">
        <f t="shared" si="33"/>
        <v>130000</v>
      </c>
      <c r="E69" s="7">
        <v>136164</v>
      </c>
    </row>
    <row r="70" spans="1:7" ht="28.5" customHeight="1" thickBot="1" x14ac:dyDescent="0.3">
      <c r="A70" s="9">
        <v>52</v>
      </c>
      <c r="B70" s="6" t="s">
        <v>14</v>
      </c>
      <c r="C70" s="10">
        <f>+C71</f>
        <v>229717</v>
      </c>
      <c r="D70" s="10">
        <f t="shared" ref="D70:E70" si="34">+D71</f>
        <v>0</v>
      </c>
      <c r="E70" s="10">
        <f t="shared" si="34"/>
        <v>229717</v>
      </c>
    </row>
    <row r="71" spans="1:7" ht="28.5" customHeight="1" thickBot="1" x14ac:dyDescent="0.3">
      <c r="A71" s="11">
        <v>3</v>
      </c>
      <c r="B71" s="12" t="s">
        <v>20</v>
      </c>
      <c r="C71" s="7">
        <f>+C72+C73</f>
        <v>229717</v>
      </c>
      <c r="D71" s="7">
        <f t="shared" ref="D71:E71" si="35">+D72+D73</f>
        <v>0</v>
      </c>
      <c r="E71" s="7">
        <f t="shared" si="35"/>
        <v>229717</v>
      </c>
    </row>
    <row r="72" spans="1:7" ht="28.5" customHeight="1" thickBot="1" x14ac:dyDescent="0.3">
      <c r="A72" s="13">
        <v>31</v>
      </c>
      <c r="B72" s="17" t="s">
        <v>27</v>
      </c>
      <c r="C72" s="7">
        <v>222019</v>
      </c>
      <c r="D72" s="7">
        <f>+E72-C72</f>
        <v>0</v>
      </c>
      <c r="E72" s="7">
        <v>222019</v>
      </c>
    </row>
    <row r="73" spans="1:7" ht="28.5" customHeight="1" thickBot="1" x14ac:dyDescent="0.3">
      <c r="A73" s="13">
        <v>32</v>
      </c>
      <c r="B73" s="12" t="s">
        <v>21</v>
      </c>
      <c r="C73" s="7">
        <v>7698</v>
      </c>
      <c r="D73" s="7">
        <f>+E73-C73</f>
        <v>0</v>
      </c>
      <c r="E73" s="7">
        <v>7698</v>
      </c>
    </row>
    <row r="74" spans="1:7" ht="28.5" customHeight="1" thickBot="1" x14ac:dyDescent="0.3">
      <c r="A74" s="9">
        <v>61</v>
      </c>
      <c r="B74" s="6" t="s">
        <v>15</v>
      </c>
      <c r="C74" s="10">
        <f>+C75</f>
        <v>46188</v>
      </c>
      <c r="D74" s="10">
        <f t="shared" ref="D74:E74" si="36">+D75</f>
        <v>3018</v>
      </c>
      <c r="E74" s="10">
        <f t="shared" si="36"/>
        <v>49206</v>
      </c>
    </row>
    <row r="75" spans="1:7" ht="28.5" customHeight="1" thickBot="1" x14ac:dyDescent="0.3">
      <c r="A75" s="11">
        <v>3</v>
      </c>
      <c r="B75" s="12" t="s">
        <v>20</v>
      </c>
      <c r="C75" s="7">
        <f>+C76+C77</f>
        <v>46188</v>
      </c>
      <c r="D75" s="7">
        <f t="shared" ref="D75:E75" si="37">+D76+D77</f>
        <v>3018</v>
      </c>
      <c r="E75" s="7">
        <f t="shared" si="37"/>
        <v>49206</v>
      </c>
    </row>
    <row r="76" spans="1:7" ht="28.5" customHeight="1" thickBot="1" x14ac:dyDescent="0.3">
      <c r="A76" s="13">
        <v>32</v>
      </c>
      <c r="B76" s="12" t="s">
        <v>21</v>
      </c>
      <c r="C76" s="7">
        <v>44861</v>
      </c>
      <c r="D76" s="7">
        <f>+E76-C76</f>
        <v>3018</v>
      </c>
      <c r="E76" s="7">
        <v>47879</v>
      </c>
    </row>
    <row r="77" spans="1:7" ht="28.5" customHeight="1" thickBot="1" x14ac:dyDescent="0.3">
      <c r="A77" s="13">
        <v>37</v>
      </c>
      <c r="B77" s="17" t="s">
        <v>30</v>
      </c>
      <c r="C77" s="7">
        <v>1327</v>
      </c>
      <c r="D77" s="7">
        <f>+E77-C77</f>
        <v>0</v>
      </c>
      <c r="E77" s="7">
        <v>1327</v>
      </c>
    </row>
    <row r="78" spans="1:7" x14ac:dyDescent="0.25">
      <c r="E78" s="19">
        <f>+E7-'[1]A3 - Rashodi - izvori'!$D$6</f>
        <v>0</v>
      </c>
    </row>
  </sheetData>
  <mergeCells count="2">
    <mergeCell ref="A3:E3"/>
    <mergeCell ref="A4:E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2022-12-08T09:25:57Z</cp:lastPrinted>
  <dcterms:created xsi:type="dcterms:W3CDTF">2022-12-08T09:07:18Z</dcterms:created>
  <dcterms:modified xsi:type="dcterms:W3CDTF">2023-06-26T11:23:59Z</dcterms:modified>
</cp:coreProperties>
</file>