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_dubravka\Documents\Excel1\KBO 2023\FP 24-26\MZ - 01.10.2023\za WEB\"/>
    </mc:Choice>
  </mc:AlternateContent>
  <xr:revisionPtr revIDLastSave="0" documentId="13_ncr:1_{B62C4798-819B-45B4-AD6B-19120AC91F91}" xr6:coauthVersionLast="36" xr6:coauthVersionMax="36" xr10:uidLastSave="{00000000-0000-0000-0000-000000000000}"/>
  <bookViews>
    <workbookView xWindow="0" yWindow="0" windowWidth="28800" windowHeight="11325" xr2:uid="{790B91C3-6ADD-4117-B0F8-921A0D2C3383}"/>
  </bookViews>
  <sheets>
    <sheet name="I Opći dio" sheetId="11" r:id="rId1"/>
    <sheet name="A1 - Prihodi " sheetId="2" r:id="rId2"/>
    <sheet name="A2 - Rashodi" sheetId="3" r:id="rId3"/>
    <sheet name="A3 - Rashodi - izvori " sheetId="10" r:id="rId4"/>
    <sheet name="A4- Rashodi - funkcijska" sheetId="5" r:id="rId5"/>
    <sheet name=" Račun financiranja-ekonomska" sheetId="8" r:id="rId6"/>
    <sheet name=" Račun financiranja-izvori" sheetId="9" r:id="rId7"/>
  </sheets>
  <definedNames>
    <definedName name="_xlnm.Print_Titles" localSheetId="2">'A2 - Rashodi'!$5:$5</definedName>
    <definedName name="_xlnm.Print_Area" localSheetId="5">' Račun financiranja-ekonomska'!$A$1:$F$13</definedName>
    <definedName name="_xlnm.Print_Area" localSheetId="6">' Račun financiranja-izvori'!$A$1:$D$11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8" l="1"/>
  <c r="D12" i="8"/>
  <c r="D26" i="11" l="1"/>
  <c r="C26" i="11"/>
  <c r="B26" i="11"/>
  <c r="D14" i="11"/>
  <c r="D16" i="11" s="1"/>
  <c r="C14" i="11"/>
  <c r="C16" i="11" s="1"/>
  <c r="B14" i="11"/>
  <c r="B16" i="11" s="1"/>
  <c r="C13" i="11"/>
  <c r="B13" i="11"/>
  <c r="D11" i="11"/>
  <c r="D13" i="11" s="1"/>
  <c r="C11" i="11"/>
  <c r="B11" i="11"/>
  <c r="D18" i="10"/>
  <c r="C18" i="10"/>
  <c r="B18" i="10"/>
  <c r="D16" i="10"/>
  <c r="C16" i="10"/>
  <c r="B16" i="10"/>
  <c r="D14" i="10"/>
  <c r="C14" i="10"/>
  <c r="B14" i="10"/>
  <c r="D12" i="10"/>
  <c r="C12" i="10"/>
  <c r="B12" i="10"/>
  <c r="D10" i="10"/>
  <c r="C10" i="10"/>
  <c r="B10" i="10"/>
  <c r="D8" i="10"/>
  <c r="C8" i="10"/>
  <c r="B8" i="10"/>
  <c r="D7" i="10" l="1"/>
  <c r="C7" i="10"/>
  <c r="D17" i="11"/>
  <c r="C17" i="11"/>
  <c r="B17" i="11"/>
  <c r="B7" i="10"/>
  <c r="B24" i="9"/>
  <c r="C24" i="9"/>
  <c r="D24" i="9"/>
  <c r="B22" i="9"/>
  <c r="C22" i="9"/>
  <c r="D22" i="9"/>
  <c r="B18" i="9"/>
  <c r="C18" i="9"/>
  <c r="C17" i="9" s="1"/>
  <c r="D18" i="9"/>
  <c r="B13" i="9"/>
  <c r="C13" i="9"/>
  <c r="D13" i="9"/>
  <c r="B11" i="9"/>
  <c r="C11" i="9"/>
  <c r="D11" i="9"/>
  <c r="B7" i="9"/>
  <c r="C7" i="9"/>
  <c r="D7" i="9"/>
  <c r="E12" i="8"/>
  <c r="F12" i="8"/>
  <c r="E10" i="8"/>
  <c r="F10" i="8"/>
  <c r="D6" i="9" l="1"/>
  <c r="C6" i="9"/>
  <c r="D17" i="9"/>
  <c r="B17" i="9"/>
  <c r="B6" i="9"/>
  <c r="C8" i="5" l="1"/>
  <c r="C7" i="5" s="1"/>
  <c r="D8" i="5"/>
  <c r="D7" i="5" s="1"/>
  <c r="B8" i="5"/>
  <c r="B7" i="5"/>
  <c r="F37" i="3"/>
  <c r="G37" i="3"/>
  <c r="E37" i="3"/>
  <c r="F31" i="3"/>
  <c r="G31" i="3"/>
  <c r="E31" i="3"/>
  <c r="F28" i="3"/>
  <c r="G28" i="3"/>
  <c r="E28" i="3"/>
  <c r="F24" i="3"/>
  <c r="G24" i="3"/>
  <c r="E24" i="3"/>
  <c r="F21" i="3"/>
  <c r="G21" i="3"/>
  <c r="E21" i="3"/>
  <c r="F18" i="3"/>
  <c r="G18" i="3"/>
  <c r="E18" i="3"/>
  <c r="F13" i="3"/>
  <c r="G13" i="3"/>
  <c r="E13" i="3"/>
  <c r="F9" i="3"/>
  <c r="G9" i="3"/>
  <c r="E9" i="3"/>
  <c r="F26" i="2"/>
  <c r="F25" i="2" s="1"/>
  <c r="G26" i="2"/>
  <c r="G25" i="2" s="1"/>
  <c r="E26" i="2"/>
  <c r="E25" i="2" s="1"/>
  <c r="F23" i="2"/>
  <c r="G23" i="2"/>
  <c r="E23" i="2"/>
  <c r="F20" i="2"/>
  <c r="G20" i="2"/>
  <c r="E20" i="2"/>
  <c r="F17" i="2"/>
  <c r="F10" i="2" s="1"/>
  <c r="F9" i="2" s="1"/>
  <c r="G17" i="2"/>
  <c r="E17" i="2"/>
  <c r="F15" i="2"/>
  <c r="G15" i="2"/>
  <c r="E15" i="2"/>
  <c r="F13" i="2"/>
  <c r="G13" i="2"/>
  <c r="E13" i="2"/>
  <c r="F11" i="2"/>
  <c r="G11" i="2"/>
  <c r="E11" i="2"/>
  <c r="E10" i="2" s="1"/>
  <c r="E9" i="2" s="1"/>
  <c r="E27" i="3" l="1"/>
  <c r="G27" i="3"/>
  <c r="F27" i="3"/>
  <c r="E8" i="3"/>
  <c r="G8" i="3"/>
  <c r="F8" i="3"/>
  <c r="G10" i="2"/>
  <c r="G9" i="2" s="1"/>
  <c r="F7" i="3" l="1"/>
  <c r="G7" i="3"/>
  <c r="E7" i="3"/>
</calcChain>
</file>

<file path=xl/sharedStrings.xml><?xml version="1.0" encoding="utf-8"?>
<sst xmlns="http://schemas.openxmlformats.org/spreadsheetml/2006/main" count="157" uniqueCount="89">
  <si>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</si>
  <si>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</si>
  <si>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</si>
  <si>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</si>
  <si>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</si>
  <si>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</si>
  <si>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PRIJENOS SREDSTAVA IZ PRETHODNE GODINE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</si>
  <si>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</si>
  <si>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</si>
  <si>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</si>
  <si>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</si>
  <si>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</si>
  <si>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</si>
  <si>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</si>
  <si>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</si>
  <si>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</si>
  <si>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Ostale pomoći</t>
  </si>
  <si>
    <t>Prihodi od imovine</t>
  </si>
  <si>
    <t>Vlastiti prihodi</t>
  </si>
  <si>
    <t>Prihodi od upravnih i administrativnih pristojbi, pristojbi po posebnim propisima i naknada</t>
  </si>
  <si>
    <t>Ostali prihodi za posebne namjene</t>
  </si>
  <si>
    <t xml:space="preserve"> Prihodi od prodaje proizvoda i robe te pruženih usluga i prihodi od donacija</t>
  </si>
  <si>
    <t>Donacije</t>
  </si>
  <si>
    <t>Prihodi iz nadležnog proračuna i od HZZO-a temeljem ugovornih obveza</t>
  </si>
  <si>
    <t>Opći prihodi i primici</t>
  </si>
  <si>
    <t>Kazne, upravne mjere i ostali prihodi</t>
  </si>
  <si>
    <t>Prihodi od prodaje nefinancijske imovine</t>
  </si>
  <si>
    <t>Prihodi od prodaje proizvedene dugotrajne imovine</t>
  </si>
  <si>
    <t>Prihodi od prodaje ili zamjene nefinancijske imovine i naknade s naslova osiguranja</t>
  </si>
  <si>
    <t>A. 2. RASHODI POSLOVANJA I RASHODI ZA NABAVU NEFINANCIJSKE IMOVINE</t>
  </si>
  <si>
    <t>Naziv rashoda</t>
  </si>
  <si>
    <t>Rashodi poslovanja</t>
  </si>
  <si>
    <t>Rashodi za zaposlene</t>
  </si>
  <si>
    <t>Materijalni rashodi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</si>
  <si>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</si>
  <si>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</si>
  <si>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</si>
  <si>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</si>
  <si>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</si>
  <si>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</si>
  <si>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</si>
  <si>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BROJČANA OZNAKA I NAZIV</t>
  </si>
  <si>
    <t>UKUPNI RASHODI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</si>
  <si>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</si>
  <si>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</si>
  <si>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</si>
  <si>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</si>
  <si>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</si>
  <si>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</si>
  <si>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</si>
  <si>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 xml:space="preserve"> 52 Ostale pomoći</t>
  </si>
  <si>
    <t>6 Donacije</t>
  </si>
  <si>
    <t>61 Donacije</t>
  </si>
  <si>
    <t>7 Prihodi od prodaje ili zamjene nefinancijske imovine i naknade s naslova osiguranja</t>
  </si>
  <si>
    <t>71 Prihodi od prodaje ili zamjene nefinancijske imovine i naknade s naslova osiguranja</t>
  </si>
  <si>
    <t>07 Zdravstvo</t>
  </si>
  <si>
    <t>073 Bolničke službe</t>
  </si>
  <si>
    <t>Projekcija za 2025.</t>
  </si>
  <si>
    <t>Plan za 2024.</t>
  </si>
  <si>
    <t>Projekcija 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</si>
  <si>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</si>
  <si>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</si>
  <si>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</si>
  <si>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</si>
  <si>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</si>
  <si>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</si>
  <si>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</si>
  <si>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</si>
  <si>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B. RAČUN FINANCIRANJA</t>
  </si>
  <si>
    <t>B1. RAČUN FINANCIRANJA PREMA EKONOMSKOJ KLASIFIKACIJI</t>
  </si>
  <si>
    <t>PLAN 
ZA 2024.</t>
  </si>
  <si>
    <t>PROJEKCIJA 
ZA 2025.</t>
  </si>
  <si>
    <t>PROJEKCIJA 
ZA 2026.</t>
  </si>
  <si>
    <t>Primici od financijske imovine i zaduživanja</t>
  </si>
  <si>
    <t>Primici od zaduživanja</t>
  </si>
  <si>
    <t>…</t>
  </si>
  <si>
    <t>Izdaci za financijsku imovinu i otplate zajmova</t>
  </si>
  <si>
    <t>Izdaci za otplatu glavnice primljenih kredita i zajmova</t>
  </si>
  <si>
    <t>B2. RAČUN FINANCIRANJA PREMA IZVORIMA FINANCIRANJA</t>
  </si>
  <si>
    <t>UKUPNO PRIMICI</t>
  </si>
  <si>
    <t>12 Sredstva učešća za pomoći</t>
  </si>
  <si>
    <t>….</t>
  </si>
  <si>
    <t>2 Doprinosi</t>
  </si>
  <si>
    <t>21 Doprinosi za mirovinsko osiguranje</t>
  </si>
  <si>
    <t xml:space="preserve">UKUPNO IZDACI </t>
  </si>
  <si>
    <t>A.4. RASHODI PREMA FUNKCIJSKOJ KLASIFIKACIJI</t>
  </si>
  <si>
    <t>A.3. RASHODI PREMA IZVORIMA FINANCIRANJA</t>
  </si>
  <si>
    <t>A1. PRIHODI POSLOVANJA I PRIHODI OD PRODAJE NEFINANCIJSKE IMOVINE</t>
  </si>
  <si>
    <t>UKUPNI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</si>
</sst>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8" fillId="5" borderId="11" xfId="0" applyNumberFormat="1" applyFont="1" applyFill="1" applyBorder="1" applyAlignment="1" applyProtection="1">
      <alignment horizontal="center" vertical="center" wrapText="1"/>
    </xf>
    <xf numFmtId="0" fontId="19" fillId="5" borderId="1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1" fillId="6" borderId="11" xfId="0" applyNumberFormat="1" applyFont="1" applyFill="1" applyBorder="1" applyAlignment="1" applyProtection="1">
      <alignment horizontal="left" vertical="center" wrapText="1"/>
    </xf>
    <xf numFmtId="3" fontId="16" fillId="6" borderId="11" xfId="0" applyNumberFormat="1" applyFont="1" applyFill="1" applyBorder="1" applyAlignment="1">
      <alignment horizontal="right"/>
    </xf>
    <xf numFmtId="0" fontId="22" fillId="6" borderId="11" xfId="0" applyNumberFormat="1" applyFont="1" applyFill="1" applyBorder="1" applyAlignment="1" applyProtection="1">
      <alignment horizontal="left" vertical="center" wrapText="1"/>
    </xf>
    <xf numFmtId="0" fontId="21" fillId="6" borderId="11" xfId="0" applyFont="1" applyFill="1" applyBorder="1" applyAlignment="1">
      <alignment horizontal="left" vertical="center"/>
    </xf>
    <xf numFmtId="0" fontId="21" fillId="6" borderId="11" xfId="0" applyNumberFormat="1" applyFont="1" applyFill="1" applyBorder="1" applyAlignment="1" applyProtection="1">
      <alignment horizontal="left" vertical="center"/>
    </xf>
    <xf numFmtId="0" fontId="21" fillId="6" borderId="11" xfId="0" applyNumberFormat="1" applyFont="1" applyFill="1" applyBorder="1" applyAlignment="1" applyProtection="1">
      <alignment vertical="center" wrapText="1"/>
    </xf>
    <xf numFmtId="0" fontId="22" fillId="6" borderId="11" xfId="0" applyNumberFormat="1" applyFont="1" applyFill="1" applyBorder="1" applyAlignment="1" applyProtection="1">
      <alignment vertical="center" wrapText="1"/>
    </xf>
    <xf numFmtId="0" fontId="18" fillId="5" borderId="10" xfId="0" applyNumberFormat="1" applyFont="1" applyFill="1" applyBorder="1" applyAlignment="1" applyProtection="1">
      <alignment horizontal="center" vertical="center" wrapText="1"/>
    </xf>
    <xf numFmtId="0" fontId="19" fillId="5" borderId="10" xfId="0" applyNumberFormat="1" applyFont="1" applyFill="1" applyBorder="1" applyAlignment="1" applyProtection="1">
      <alignment horizontal="center" vertical="center" wrapText="1"/>
    </xf>
    <xf numFmtId="0" fontId="23" fillId="6" borderId="11" xfId="0" quotePrefix="1" applyFont="1" applyFill="1" applyBorder="1" applyAlignment="1">
      <alignment horizontal="left" vertical="center" wrapText="1" indent="1"/>
    </xf>
    <xf numFmtId="0" fontId="23" fillId="6" borderId="11" xfId="0" applyFont="1" applyFill="1" applyBorder="1" applyAlignment="1">
      <alignment horizontal="left" vertical="center" indent="1"/>
    </xf>
    <xf numFmtId="0" fontId="23" fillId="6" borderId="11" xfId="0" applyNumberFormat="1" applyFont="1" applyFill="1" applyBorder="1" applyAlignment="1" applyProtection="1">
      <alignment horizontal="left" vertical="center" wrapText="1" indent="1"/>
    </xf>
    <xf numFmtId="0" fontId="21" fillId="6" borderId="11" xfId="0" applyNumberFormat="1" applyFont="1" applyFill="1" applyBorder="1" applyAlignment="1" applyProtection="1">
      <alignment horizontal="right" vertical="center" wrapText="1"/>
    </xf>
    <xf numFmtId="0" fontId="22" fillId="6" borderId="11" xfId="0" applyNumberFormat="1" applyFont="1" applyFill="1" applyBorder="1" applyAlignment="1" applyProtection="1">
      <alignment horizontal="right" vertical="center" wrapText="1"/>
    </xf>
    <xf numFmtId="3" fontId="21" fillId="6" borderId="11" xfId="0" applyNumberFormat="1" applyFont="1" applyFill="1" applyBorder="1" applyAlignment="1" applyProtection="1">
      <alignment horizontal="right" vertical="center" wrapText="1"/>
    </xf>
    <xf numFmtId="3" fontId="22" fillId="6" borderId="11" xfId="0" applyNumberFormat="1" applyFont="1" applyFill="1" applyBorder="1" applyAlignment="1" applyProtection="1">
      <alignment horizontal="right" vertical="center" wrapText="1"/>
    </xf>
    <xf numFmtId="3" fontId="0" fillId="0" borderId="11" xfId="0" applyNumberFormat="1" applyBorder="1" applyAlignment="1">
      <alignment horizontal="right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8" fillId="5" borderId="8" xfId="0" applyNumberFormat="1" applyFont="1" applyFill="1" applyBorder="1" applyAlignment="1" applyProtection="1">
      <alignment horizontal="center" vertical="center" wrapText="1"/>
    </xf>
    <xf numFmtId="0" fontId="18" fillId="5" borderId="9" xfId="0" applyNumberFormat="1" applyFont="1" applyFill="1" applyBorder="1" applyAlignment="1" applyProtection="1">
      <alignment horizontal="center" vertical="center" wrapText="1"/>
    </xf>
    <xf numFmtId="0" fontId="18" fillId="5" borderId="10" xfId="0" applyNumberFormat="1" applyFont="1" applyFill="1" applyBorder="1" applyAlignment="1" applyProtection="1">
      <alignment horizontal="center" vertical="center" wrapText="1"/>
    </xf>
    <xf numFmtId="0" fontId="19" fillId="5" borderId="8" xfId="0" applyNumberFormat="1" applyFont="1" applyFill="1" applyBorder="1" applyAlignment="1" applyProtection="1">
      <alignment horizontal="center" vertical="center" wrapText="1"/>
    </xf>
    <xf numFmtId="0" fontId="19" fillId="5" borderId="9" xfId="0" applyNumberFormat="1" applyFont="1" applyFill="1" applyBorder="1" applyAlignment="1" applyProtection="1">
      <alignment horizontal="center" vertical="center" wrapText="1"/>
    </xf>
    <xf numFmtId="0" fontId="19" fillId="5" borderId="10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76C3-D376-44E3-A684-F35AF35C9E77}">
  <dimension ref="A3:D30"/>
  <sheetViews>
    <sheetView tabSelected="1" workbookViewId="0">
      <selection activeCell="A4" sqref="A4:D4"/>
    </sheetView>
  </sheetViews>
  <sheetFormatPr defaultRowHeight="15" x14ac:dyDescent="0.25"/>
  <cols>
    <col min="1" max="1" width="43.7109375" customWidth="1"/>
    <col min="2" max="2" width="15.28515625" customWidth="1"/>
    <col min="3" max="3" width="16.42578125" customWidth="1"/>
    <col min="4" max="4" width="14.42578125" customWidth="1"/>
  </cols>
  <sheetData>
    <row r="3" spans="1:4" ht="15.75" x14ac:dyDescent="0.25">
      <c r="A3" s="87"/>
      <c r="B3" s="87"/>
      <c r="C3" s="87"/>
      <c r="D3" s="87"/>
    </row>
    <row r="4" spans="1:4" ht="15.75" customHeight="1" x14ac:dyDescent="0.25">
      <c r="A4" s="88" t="s">
        <v>0</v>
      </c>
      <c r="B4" s="88"/>
      <c r="C4" s="88"/>
      <c r="D4" s="88"/>
    </row>
    <row r="5" spans="1:4" x14ac:dyDescent="0.25">
      <c r="A5" s="1"/>
      <c r="B5" s="1"/>
      <c r="C5" s="1"/>
      <c r="D5" s="1"/>
    </row>
    <row r="6" spans="1:4" ht="16.5" customHeight="1" x14ac:dyDescent="0.25">
      <c r="A6" s="87" t="s">
        <v>1</v>
      </c>
      <c r="B6" s="87"/>
      <c r="C6" s="87"/>
      <c r="D6" s="87"/>
    </row>
    <row r="7" spans="1:4" ht="15.75" thickBot="1" x14ac:dyDescent="0.3">
      <c r="A7" s="2"/>
      <c r="B7" s="3"/>
      <c r="C7" s="3"/>
      <c r="D7" s="4"/>
    </row>
    <row r="8" spans="1:4" x14ac:dyDescent="0.25">
      <c r="A8" s="89"/>
      <c r="B8" s="91" t="s">
        <v>58</v>
      </c>
      <c r="C8" s="91" t="s">
        <v>57</v>
      </c>
      <c r="D8" s="91" t="s">
        <v>59</v>
      </c>
    </row>
    <row r="9" spans="1:4" ht="23.25" customHeight="1" thickBot="1" x14ac:dyDescent="0.3">
      <c r="A9" s="90"/>
      <c r="B9" s="92"/>
      <c r="C9" s="92"/>
      <c r="D9" s="92"/>
    </row>
    <row r="10" spans="1:4" ht="16.5" customHeight="1" thickBot="1" x14ac:dyDescent="0.3">
      <c r="A10" s="46">
        <v>1</v>
      </c>
      <c r="B10" s="44">
        <v>2</v>
      </c>
      <c r="C10" s="45">
        <v>3</v>
      </c>
      <c r="D10" s="45">
        <v>4</v>
      </c>
    </row>
    <row r="11" spans="1:4" ht="15.75" thickBot="1" x14ac:dyDescent="0.3">
      <c r="A11" s="5" t="s">
        <v>60</v>
      </c>
      <c r="B11" s="6">
        <f>193547612-B12</f>
        <v>193545452</v>
      </c>
      <c r="C11" s="7">
        <f>206720112-C12</f>
        <v>206717952</v>
      </c>
      <c r="D11" s="7">
        <f>223053748-D12</f>
        <v>223051588</v>
      </c>
    </row>
    <row r="12" spans="1:4" ht="30.75" customHeight="1" thickBot="1" x14ac:dyDescent="0.3">
      <c r="A12" s="5" t="s">
        <v>61</v>
      </c>
      <c r="B12" s="6">
        <v>2160</v>
      </c>
      <c r="C12" s="7">
        <v>2160</v>
      </c>
      <c r="D12" s="7">
        <v>2160</v>
      </c>
    </row>
    <row r="13" spans="1:4" ht="21.75" customHeight="1" thickBot="1" x14ac:dyDescent="0.3">
      <c r="A13" s="8" t="s">
        <v>2</v>
      </c>
      <c r="B13" s="9">
        <f>+B12+B11</f>
        <v>193547612</v>
      </c>
      <c r="C13" s="9">
        <f t="shared" ref="C13" si="0">+C12+C11</f>
        <v>206720112</v>
      </c>
      <c r="D13" s="9">
        <f>+D12+D11</f>
        <v>223053748</v>
      </c>
    </row>
    <row r="14" spans="1:4" ht="24" customHeight="1" thickBot="1" x14ac:dyDescent="0.3">
      <c r="A14" s="5" t="s">
        <v>62</v>
      </c>
      <c r="B14" s="6">
        <f>193547612-B15</f>
        <v>188669451</v>
      </c>
      <c r="C14" s="7">
        <f>206720112-C15</f>
        <v>203585663</v>
      </c>
      <c r="D14" s="7">
        <f>223053748-D15</f>
        <v>219919299</v>
      </c>
    </row>
    <row r="15" spans="1:4" ht="31.5" customHeight="1" thickBot="1" x14ac:dyDescent="0.3">
      <c r="A15" s="5" t="s">
        <v>63</v>
      </c>
      <c r="B15" s="6">
        <v>4878161</v>
      </c>
      <c r="C15" s="7">
        <v>3134449</v>
      </c>
      <c r="D15" s="7">
        <v>3134449</v>
      </c>
    </row>
    <row r="16" spans="1:4" ht="25.5" customHeight="1" thickBot="1" x14ac:dyDescent="0.3">
      <c r="A16" s="8" t="s">
        <v>3</v>
      </c>
      <c r="B16" s="9">
        <f>+B15+B14</f>
        <v>193547612</v>
      </c>
      <c r="C16" s="10">
        <f>+C15+C14</f>
        <v>206720112</v>
      </c>
      <c r="D16" s="10">
        <f>+D15+D14</f>
        <v>223053748</v>
      </c>
    </row>
    <row r="17" spans="1:4" ht="27.75" customHeight="1" thickBot="1" x14ac:dyDescent="0.3">
      <c r="A17" s="8" t="s">
        <v>4</v>
      </c>
      <c r="B17" s="9">
        <f>+B13-B16</f>
        <v>0</v>
      </c>
      <c r="C17" s="9">
        <f t="shared" ref="C17:D17" si="1">+C13-C16</f>
        <v>0</v>
      </c>
      <c r="D17" s="9">
        <f t="shared" si="1"/>
        <v>0</v>
      </c>
    </row>
    <row r="18" spans="1:4" x14ac:dyDescent="0.25">
      <c r="A18" s="1"/>
    </row>
    <row r="19" spans="1:4" ht="15.75" customHeight="1" x14ac:dyDescent="0.25">
      <c r="A19" s="87" t="s">
        <v>5</v>
      </c>
      <c r="B19" s="87"/>
      <c r="C19" s="87"/>
      <c r="D19" s="87"/>
    </row>
    <row r="20" spans="1:4" ht="15.75" thickBot="1" x14ac:dyDescent="0.3">
      <c r="A20" s="1"/>
    </row>
    <row r="21" spans="1:4" x14ac:dyDescent="0.25">
      <c r="A21" s="93"/>
      <c r="B21" s="91" t="s">
        <v>58</v>
      </c>
      <c r="C21" s="91" t="s">
        <v>57</v>
      </c>
      <c r="D21" s="91" t="s">
        <v>59</v>
      </c>
    </row>
    <row r="22" spans="1:4" ht="15.75" thickBot="1" x14ac:dyDescent="0.3">
      <c r="A22" s="94"/>
      <c r="B22" s="92"/>
      <c r="C22" s="92"/>
      <c r="D22" s="92"/>
    </row>
    <row r="23" spans="1:4" ht="15.75" thickBot="1" x14ac:dyDescent="0.3">
      <c r="A23" s="46">
        <v>1</v>
      </c>
      <c r="B23" s="44">
        <v>2</v>
      </c>
      <c r="C23" s="45">
        <v>3</v>
      </c>
      <c r="D23" s="45">
        <v>4</v>
      </c>
    </row>
    <row r="24" spans="1:4" ht="27.75" customHeight="1" thickBot="1" x14ac:dyDescent="0.3">
      <c r="A24" s="5" t="s">
        <v>64</v>
      </c>
      <c r="B24" s="13">
        <v>0</v>
      </c>
      <c r="C24" s="14">
        <v>0</v>
      </c>
      <c r="D24" s="14">
        <v>0</v>
      </c>
    </row>
    <row r="25" spans="1:4" ht="30" customHeight="1" thickBot="1" x14ac:dyDescent="0.3">
      <c r="A25" s="5" t="s">
        <v>65</v>
      </c>
      <c r="B25" s="13">
        <v>0</v>
      </c>
      <c r="C25" s="14">
        <v>0</v>
      </c>
      <c r="D25" s="14">
        <v>0</v>
      </c>
    </row>
    <row r="26" spans="1:4" ht="33" customHeight="1" thickBot="1" x14ac:dyDescent="0.3">
      <c r="A26" s="47" t="s">
        <v>66</v>
      </c>
      <c r="B26" s="47">
        <f t="shared" ref="B26:D26" si="2">-B24-B25</f>
        <v>0</v>
      </c>
      <c r="C26" s="47">
        <f t="shared" si="2"/>
        <v>0</v>
      </c>
      <c r="D26" s="47">
        <f t="shared" si="2"/>
        <v>0</v>
      </c>
    </row>
    <row r="27" spans="1:4" ht="20.25" customHeight="1" thickBot="1" x14ac:dyDescent="0.3">
      <c r="A27" s="15" t="s">
        <v>6</v>
      </c>
      <c r="B27" s="16">
        <v>92906</v>
      </c>
      <c r="C27" s="16">
        <v>92906</v>
      </c>
      <c r="D27" s="17">
        <v>92906</v>
      </c>
    </row>
    <row r="28" spans="1:4" ht="32.25" customHeight="1" thickBot="1" x14ac:dyDescent="0.3">
      <c r="A28" s="15" t="s">
        <v>67</v>
      </c>
      <c r="B28" s="16">
        <v>-92906</v>
      </c>
      <c r="C28" s="16">
        <v>-92906</v>
      </c>
      <c r="D28" s="17">
        <v>-92906</v>
      </c>
    </row>
    <row r="29" spans="1:4" ht="25.5" customHeight="1" thickBot="1" x14ac:dyDescent="0.3">
      <c r="A29" s="8" t="s">
        <v>7</v>
      </c>
      <c r="B29" s="11">
        <v>0</v>
      </c>
      <c r="C29" s="12">
        <v>0</v>
      </c>
      <c r="D29" s="12">
        <v>0</v>
      </c>
    </row>
    <row r="30" spans="1:4" ht="21" customHeight="1" thickBot="1" x14ac:dyDescent="0.3">
      <c r="A30" s="48" t="s">
        <v>8</v>
      </c>
      <c r="B30" s="49">
        <v>0</v>
      </c>
      <c r="C30" s="50">
        <v>0</v>
      </c>
      <c r="D30" s="50">
        <v>0</v>
      </c>
    </row>
  </sheetData>
  <mergeCells count="12">
    <mergeCell ref="A19:D19"/>
    <mergeCell ref="A21:A22"/>
    <mergeCell ref="B21:B22"/>
    <mergeCell ref="C21:C22"/>
    <mergeCell ref="D21:D22"/>
    <mergeCell ref="A3:D3"/>
    <mergeCell ref="A4:D4"/>
    <mergeCell ref="A6:D6"/>
    <mergeCell ref="A8:A9"/>
    <mergeCell ref="B8:B9"/>
    <mergeCell ref="C8:C9"/>
    <mergeCell ref="D8:D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170A-B965-4D16-81E0-973CBA05848E}">
  <dimension ref="A2:G27"/>
  <sheetViews>
    <sheetView workbookViewId="0">
      <selection activeCell="A5" sqref="A5:G5"/>
    </sheetView>
  </sheetViews>
  <sheetFormatPr defaultRowHeight="15" x14ac:dyDescent="0.25"/>
  <cols>
    <col min="2" max="2" width="7.7109375" customWidth="1"/>
    <col min="3" max="3" width="9.140625" customWidth="1"/>
    <col min="4" max="4" width="23" customWidth="1"/>
    <col min="5" max="5" width="15.5703125" customWidth="1"/>
    <col min="6" max="6" width="13.85546875" customWidth="1"/>
    <col min="7" max="7" width="16.42578125" customWidth="1"/>
  </cols>
  <sheetData>
    <row r="2" spans="1:7" ht="15.75" x14ac:dyDescent="0.25">
      <c r="A2" s="88" t="s">
        <v>0</v>
      </c>
      <c r="B2" s="88"/>
      <c r="C2" s="88"/>
      <c r="D2" s="88"/>
      <c r="E2" s="88"/>
      <c r="F2" s="88"/>
      <c r="G2" s="88"/>
    </row>
    <row r="3" spans="1:7" ht="15.75" customHeight="1" x14ac:dyDescent="0.25">
      <c r="A3" s="88" t="s">
        <v>9</v>
      </c>
      <c r="B3" s="88"/>
      <c r="C3" s="88"/>
      <c r="D3" s="88"/>
      <c r="E3" s="88"/>
      <c r="F3" s="88"/>
      <c r="G3" s="88"/>
    </row>
    <row r="4" spans="1:7" x14ac:dyDescent="0.25">
      <c r="A4" s="1"/>
      <c r="B4" s="1"/>
      <c r="C4" s="1"/>
      <c r="D4" s="1"/>
      <c r="E4" s="1"/>
      <c r="F4" s="1"/>
      <c r="G4" s="1"/>
    </row>
    <row r="5" spans="1:7" ht="31.5" customHeight="1" x14ac:dyDescent="0.25">
      <c r="A5" s="87" t="s">
        <v>87</v>
      </c>
      <c r="B5" s="87"/>
      <c r="C5" s="87"/>
      <c r="D5" s="87"/>
      <c r="E5" s="87"/>
      <c r="F5" s="87"/>
      <c r="G5" s="87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ht="30.75" customHeight="1" thickBot="1" x14ac:dyDescent="0.3">
      <c r="A7" s="41" t="s">
        <v>10</v>
      </c>
      <c r="B7" s="41" t="s">
        <v>11</v>
      </c>
      <c r="C7" s="41" t="s">
        <v>12</v>
      </c>
      <c r="D7" s="41" t="s">
        <v>13</v>
      </c>
      <c r="E7" s="42" t="s">
        <v>58</v>
      </c>
      <c r="F7" s="42" t="s">
        <v>57</v>
      </c>
      <c r="G7" s="42" t="s">
        <v>59</v>
      </c>
    </row>
    <row r="8" spans="1:7" ht="18" customHeight="1" thickBot="1" x14ac:dyDescent="0.3">
      <c r="A8" s="83">
        <v>1</v>
      </c>
      <c r="B8" s="84">
        <v>2</v>
      </c>
      <c r="C8" s="84">
        <v>3</v>
      </c>
      <c r="D8" s="84">
        <v>4</v>
      </c>
      <c r="E8" s="84">
        <v>5</v>
      </c>
      <c r="F8" s="84">
        <v>6</v>
      </c>
      <c r="G8" s="84">
        <v>7</v>
      </c>
    </row>
    <row r="9" spans="1:7" ht="18" customHeight="1" thickBot="1" x14ac:dyDescent="0.3">
      <c r="A9" s="83"/>
      <c r="B9" s="84"/>
      <c r="C9" s="84"/>
      <c r="D9" s="85" t="s">
        <v>88</v>
      </c>
      <c r="E9" s="55">
        <f>+E10+E25</f>
        <v>193547612</v>
      </c>
      <c r="F9" s="55">
        <f t="shared" ref="F9:G9" si="0">+F10+F25</f>
        <v>206720112</v>
      </c>
      <c r="G9" s="55">
        <f t="shared" si="0"/>
        <v>223053748</v>
      </c>
    </row>
    <row r="10" spans="1:7" ht="15.75" thickBot="1" x14ac:dyDescent="0.3">
      <c r="A10" s="19">
        <v>6</v>
      </c>
      <c r="B10" s="21"/>
      <c r="C10" s="21"/>
      <c r="D10" s="22" t="s">
        <v>14</v>
      </c>
      <c r="E10" s="23">
        <f>+E11+E13+E15+E17+E20+E23</f>
        <v>193545452</v>
      </c>
      <c r="F10" s="23">
        <f t="shared" ref="F10:G10" si="1">+F11+F13+F15+F17+F20+F23</f>
        <v>206717952</v>
      </c>
      <c r="G10" s="23">
        <f t="shared" si="1"/>
        <v>223051588</v>
      </c>
    </row>
    <row r="11" spans="1:7" ht="44.25" customHeight="1" thickBot="1" x14ac:dyDescent="0.3">
      <c r="A11" s="19"/>
      <c r="B11" s="20">
        <v>63</v>
      </c>
      <c r="C11" s="20"/>
      <c r="D11" s="24" t="s">
        <v>15</v>
      </c>
      <c r="E11" s="25">
        <f>+E12</f>
        <v>76940</v>
      </c>
      <c r="F11" s="25">
        <f t="shared" ref="F11:G11" si="2">+F12</f>
        <v>76940</v>
      </c>
      <c r="G11" s="25">
        <f t="shared" si="2"/>
        <v>76940</v>
      </c>
    </row>
    <row r="12" spans="1:7" ht="18.75" customHeight="1" thickBot="1" x14ac:dyDescent="0.3">
      <c r="A12" s="26"/>
      <c r="B12" s="27"/>
      <c r="C12" s="27">
        <v>52</v>
      </c>
      <c r="D12" s="28" t="s">
        <v>16</v>
      </c>
      <c r="E12" s="29">
        <v>76940</v>
      </c>
      <c r="F12" s="29">
        <v>76940</v>
      </c>
      <c r="G12" s="29">
        <v>76940</v>
      </c>
    </row>
    <row r="13" spans="1:7" ht="20.25" customHeight="1" thickBot="1" x14ac:dyDescent="0.3">
      <c r="A13" s="18"/>
      <c r="B13" s="20">
        <v>64</v>
      </c>
      <c r="C13" s="27"/>
      <c r="D13" s="28" t="s">
        <v>17</v>
      </c>
      <c r="E13" s="31">
        <f>+E14</f>
        <v>1</v>
      </c>
      <c r="F13" s="31">
        <f t="shared" ref="F13:G13" si="3">+F14</f>
        <v>1</v>
      </c>
      <c r="G13" s="31">
        <f t="shared" si="3"/>
        <v>1</v>
      </c>
    </row>
    <row r="14" spans="1:7" ht="17.25" customHeight="1" thickBot="1" x14ac:dyDescent="0.3">
      <c r="A14" s="26"/>
      <c r="B14" s="27"/>
      <c r="C14" s="27">
        <v>31</v>
      </c>
      <c r="D14" s="28" t="s">
        <v>18</v>
      </c>
      <c r="E14" s="30">
        <v>1</v>
      </c>
      <c r="F14" s="30">
        <v>1</v>
      </c>
      <c r="G14" s="30">
        <v>1</v>
      </c>
    </row>
    <row r="15" spans="1:7" ht="60" customHeight="1" thickBot="1" x14ac:dyDescent="0.3">
      <c r="A15" s="18"/>
      <c r="B15" s="20">
        <v>65</v>
      </c>
      <c r="C15" s="27"/>
      <c r="D15" s="28" t="s">
        <v>19</v>
      </c>
      <c r="E15" s="25">
        <f>+E16</f>
        <v>10282207</v>
      </c>
      <c r="F15" s="25">
        <f t="shared" ref="F15:G15" si="4">+F16</f>
        <v>10282207</v>
      </c>
      <c r="G15" s="25">
        <f t="shared" si="4"/>
        <v>10282207</v>
      </c>
    </row>
    <row r="16" spans="1:7" ht="30" customHeight="1" thickBot="1" x14ac:dyDescent="0.3">
      <c r="A16" s="26"/>
      <c r="B16" s="27"/>
      <c r="C16" s="27">
        <v>43</v>
      </c>
      <c r="D16" s="28" t="s">
        <v>20</v>
      </c>
      <c r="E16" s="29">
        <v>10282207</v>
      </c>
      <c r="F16" s="29">
        <v>10282207</v>
      </c>
      <c r="G16" s="29">
        <v>10282207</v>
      </c>
    </row>
    <row r="17" spans="1:7" ht="54" customHeight="1" thickBot="1" x14ac:dyDescent="0.3">
      <c r="A17" s="18"/>
      <c r="B17" s="20">
        <v>66</v>
      </c>
      <c r="C17" s="27"/>
      <c r="D17" s="24" t="s">
        <v>21</v>
      </c>
      <c r="E17" s="25">
        <f>+E18+E19</f>
        <v>1654188</v>
      </c>
      <c r="F17" s="25">
        <f t="shared" ref="F17:G17" si="5">+F18+F19</f>
        <v>1654188</v>
      </c>
      <c r="G17" s="25">
        <f t="shared" si="5"/>
        <v>1654188</v>
      </c>
    </row>
    <row r="18" spans="1:7" ht="16.5" customHeight="1" thickBot="1" x14ac:dyDescent="0.3">
      <c r="A18" s="26"/>
      <c r="B18" s="32"/>
      <c r="C18" s="27">
        <v>31</v>
      </c>
      <c r="D18" s="28" t="s">
        <v>18</v>
      </c>
      <c r="E18" s="29">
        <v>1584000</v>
      </c>
      <c r="F18" s="29">
        <v>1584000</v>
      </c>
      <c r="G18" s="29">
        <v>1584000</v>
      </c>
    </row>
    <row r="19" spans="1:7" ht="15.75" thickBot="1" x14ac:dyDescent="0.3">
      <c r="A19" s="26"/>
      <c r="B19" s="32"/>
      <c r="C19" s="27">
        <v>61</v>
      </c>
      <c r="D19" s="28" t="s">
        <v>22</v>
      </c>
      <c r="E19" s="29">
        <v>70188</v>
      </c>
      <c r="F19" s="29">
        <v>70188</v>
      </c>
      <c r="G19" s="29">
        <v>70188</v>
      </c>
    </row>
    <row r="20" spans="1:7" ht="42.75" customHeight="1" thickBot="1" x14ac:dyDescent="0.3">
      <c r="A20" s="18"/>
      <c r="B20" s="20">
        <v>67</v>
      </c>
      <c r="C20" s="27"/>
      <c r="D20" s="24" t="s">
        <v>23</v>
      </c>
      <c r="E20" s="25">
        <f>+E21+E22</f>
        <v>181462116</v>
      </c>
      <c r="F20" s="25">
        <f t="shared" ref="F20:G20" si="6">+F21+F22</f>
        <v>194634616</v>
      </c>
      <c r="G20" s="25">
        <f t="shared" si="6"/>
        <v>210968252</v>
      </c>
    </row>
    <row r="21" spans="1:7" ht="25.5" customHeight="1" thickBot="1" x14ac:dyDescent="0.3">
      <c r="A21" s="26"/>
      <c r="B21" s="32"/>
      <c r="C21" s="27">
        <v>11</v>
      </c>
      <c r="D21" s="28" t="s">
        <v>24</v>
      </c>
      <c r="E21" s="29">
        <v>4000000</v>
      </c>
      <c r="F21" s="29">
        <v>2256288</v>
      </c>
      <c r="G21" s="29">
        <v>2256288</v>
      </c>
    </row>
    <row r="22" spans="1:7" ht="30" customHeight="1" thickBot="1" x14ac:dyDescent="0.3">
      <c r="A22" s="26"/>
      <c r="B22" s="32"/>
      <c r="C22" s="27">
        <v>43</v>
      </c>
      <c r="D22" s="28" t="s">
        <v>20</v>
      </c>
      <c r="E22" s="29">
        <v>177462116</v>
      </c>
      <c r="F22" s="29">
        <v>192378328</v>
      </c>
      <c r="G22" s="29">
        <v>208711964</v>
      </c>
    </row>
    <row r="23" spans="1:7" ht="28.5" customHeight="1" thickBot="1" x14ac:dyDescent="0.3">
      <c r="A23" s="18"/>
      <c r="B23" s="20">
        <v>68</v>
      </c>
      <c r="C23" s="27"/>
      <c r="D23" s="24" t="s">
        <v>25</v>
      </c>
      <c r="E23" s="25">
        <f>+E24</f>
        <v>70000</v>
      </c>
      <c r="F23" s="25">
        <f t="shared" ref="F23:G23" si="7">+F24</f>
        <v>70000</v>
      </c>
      <c r="G23" s="25">
        <f t="shared" si="7"/>
        <v>70000</v>
      </c>
    </row>
    <row r="24" spans="1:7" ht="30.75" customHeight="1" thickBot="1" x14ac:dyDescent="0.3">
      <c r="A24" s="26"/>
      <c r="B24" s="32"/>
      <c r="C24" s="27">
        <v>43</v>
      </c>
      <c r="D24" s="28" t="s">
        <v>20</v>
      </c>
      <c r="E24" s="29">
        <v>70000</v>
      </c>
      <c r="F24" s="29">
        <v>70000</v>
      </c>
      <c r="G24" s="29">
        <v>70000</v>
      </c>
    </row>
    <row r="25" spans="1:7" ht="30" customHeight="1" thickBot="1" x14ac:dyDescent="0.3">
      <c r="A25" s="19">
        <v>7</v>
      </c>
      <c r="B25" s="21"/>
      <c r="C25" s="21"/>
      <c r="D25" s="22" t="s">
        <v>26</v>
      </c>
      <c r="E25" s="23">
        <f>+E26</f>
        <v>2160</v>
      </c>
      <c r="F25" s="23">
        <f t="shared" ref="F25:G26" si="8">+F26</f>
        <v>2160</v>
      </c>
      <c r="G25" s="23">
        <f t="shared" si="8"/>
        <v>2160</v>
      </c>
    </row>
    <row r="26" spans="1:7" ht="44.25" customHeight="1" thickBot="1" x14ac:dyDescent="0.3">
      <c r="A26" s="18"/>
      <c r="B26" s="20">
        <v>72</v>
      </c>
      <c r="C26" s="27"/>
      <c r="D26" s="24" t="s">
        <v>27</v>
      </c>
      <c r="E26" s="25">
        <f>+E27</f>
        <v>2160</v>
      </c>
      <c r="F26" s="25">
        <f t="shared" si="8"/>
        <v>2160</v>
      </c>
      <c r="G26" s="25">
        <f t="shared" si="8"/>
        <v>2160</v>
      </c>
    </row>
    <row r="27" spans="1:7" ht="60" customHeight="1" thickBot="1" x14ac:dyDescent="0.3">
      <c r="A27" s="26"/>
      <c r="B27" s="27"/>
      <c r="C27" s="27">
        <v>71</v>
      </c>
      <c r="D27" s="28" t="s">
        <v>28</v>
      </c>
      <c r="E27" s="29">
        <v>2160</v>
      </c>
      <c r="F27" s="29">
        <v>2160</v>
      </c>
      <c r="G27" s="29">
        <v>2160</v>
      </c>
    </row>
  </sheetData>
  <mergeCells count="3">
    <mergeCell ref="A3:G3"/>
    <mergeCell ref="A5:G5"/>
    <mergeCell ref="A2:G2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3D6F-370E-4191-9E6D-138FA8E49363}">
  <dimension ref="A3:K54"/>
  <sheetViews>
    <sheetView workbookViewId="0">
      <selection activeCell="A3" sqref="A3:G3"/>
    </sheetView>
  </sheetViews>
  <sheetFormatPr defaultRowHeight="15" x14ac:dyDescent="0.25"/>
  <cols>
    <col min="3" max="3" width="6.85546875" customWidth="1"/>
    <col min="4" max="4" width="24.7109375" customWidth="1"/>
    <col min="5" max="5" width="13" customWidth="1"/>
    <col min="6" max="6" width="13.5703125" customWidth="1"/>
    <col min="7" max="7" width="14.28515625" customWidth="1"/>
    <col min="9" max="9" width="9.85546875" bestFit="1" customWidth="1"/>
  </cols>
  <sheetData>
    <row r="3" spans="1:11" ht="31.5" customHeight="1" x14ac:dyDescent="0.25">
      <c r="A3" s="88" t="s">
        <v>29</v>
      </c>
      <c r="B3" s="88"/>
      <c r="C3" s="88"/>
      <c r="D3" s="88"/>
      <c r="E3" s="88"/>
      <c r="F3" s="88"/>
      <c r="G3" s="88"/>
    </row>
    <row r="4" spans="1:11" ht="15.75" thickBot="1" x14ac:dyDescent="0.3">
      <c r="A4" s="1"/>
      <c r="B4" s="1"/>
      <c r="C4" s="1"/>
      <c r="D4" s="1"/>
      <c r="E4" s="1"/>
      <c r="F4" s="1"/>
      <c r="G4" s="1"/>
    </row>
    <row r="5" spans="1:11" ht="41.25" customHeight="1" thickBot="1" x14ac:dyDescent="0.3">
      <c r="A5" s="41" t="s">
        <v>10</v>
      </c>
      <c r="B5" s="41" t="s">
        <v>11</v>
      </c>
      <c r="C5" s="41" t="s">
        <v>12</v>
      </c>
      <c r="D5" s="41" t="s">
        <v>30</v>
      </c>
      <c r="E5" s="42" t="s">
        <v>58</v>
      </c>
      <c r="F5" s="42" t="s">
        <v>57</v>
      </c>
      <c r="G5" s="42" t="s">
        <v>59</v>
      </c>
    </row>
    <row r="6" spans="1:11" ht="14.25" customHeight="1" thickBot="1" x14ac:dyDescent="0.3">
      <c r="A6" s="83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</row>
    <row r="7" spans="1:11" ht="41.25" customHeight="1" thickBot="1" x14ac:dyDescent="0.3">
      <c r="A7" s="86"/>
      <c r="B7" s="53"/>
      <c r="C7" s="53"/>
      <c r="D7" s="54" t="s">
        <v>42</v>
      </c>
      <c r="E7" s="55">
        <f>+E8+E27</f>
        <v>193547612</v>
      </c>
      <c r="F7" s="55">
        <f t="shared" ref="F7:G7" si="0">+F8+F27</f>
        <v>206720112</v>
      </c>
      <c r="G7" s="55">
        <f t="shared" si="0"/>
        <v>223053748</v>
      </c>
    </row>
    <row r="8" spans="1:11" ht="15.75" thickBot="1" x14ac:dyDescent="0.3">
      <c r="A8" s="19">
        <v>3</v>
      </c>
      <c r="B8" s="21"/>
      <c r="C8" s="21"/>
      <c r="D8" s="22" t="s">
        <v>31</v>
      </c>
      <c r="E8" s="23">
        <f>+E9+E13+E18+E21+E24</f>
        <v>188669451</v>
      </c>
      <c r="F8" s="23">
        <f>+F9+F13+F18+F21+F24</f>
        <v>203585663</v>
      </c>
      <c r="G8" s="23">
        <f>+G9+G13+G18+G21+G24</f>
        <v>219919299</v>
      </c>
      <c r="I8" s="43"/>
      <c r="J8" s="43"/>
      <c r="K8" s="43"/>
    </row>
    <row r="9" spans="1:11" ht="21.75" customHeight="1" thickBot="1" x14ac:dyDescent="0.3">
      <c r="A9" s="19"/>
      <c r="B9" s="20">
        <v>31</v>
      </c>
      <c r="C9" s="20"/>
      <c r="D9" s="24" t="s">
        <v>32</v>
      </c>
      <c r="E9" s="25">
        <f>+E10+E11+E12</f>
        <v>113725258</v>
      </c>
      <c r="F9" s="25">
        <f t="shared" ref="F9:G9" si="1">+F10+F11+F12</f>
        <v>114215923</v>
      </c>
      <c r="G9" s="25">
        <f t="shared" si="1"/>
        <v>114709042</v>
      </c>
    </row>
    <row r="10" spans="1:11" ht="21" customHeight="1" thickBot="1" x14ac:dyDescent="0.3">
      <c r="A10" s="26"/>
      <c r="B10" s="27"/>
      <c r="C10" s="27">
        <v>31</v>
      </c>
      <c r="D10" s="28" t="s">
        <v>18</v>
      </c>
      <c r="E10" s="29">
        <v>355200</v>
      </c>
      <c r="F10" s="29">
        <v>355200</v>
      </c>
      <c r="G10" s="29">
        <v>355200</v>
      </c>
    </row>
    <row r="11" spans="1:11" ht="31.5" customHeight="1" thickBot="1" x14ac:dyDescent="0.3">
      <c r="A11" s="26"/>
      <c r="B11" s="27"/>
      <c r="C11" s="27">
        <v>43</v>
      </c>
      <c r="D11" s="28" t="s">
        <v>20</v>
      </c>
      <c r="E11" s="29">
        <v>113313401</v>
      </c>
      <c r="F11" s="29">
        <v>113804066</v>
      </c>
      <c r="G11" s="29">
        <v>114297185</v>
      </c>
    </row>
    <row r="12" spans="1:11" ht="17.25" customHeight="1" thickBot="1" x14ac:dyDescent="0.3">
      <c r="A12" s="26"/>
      <c r="B12" s="27"/>
      <c r="C12" s="27">
        <v>52</v>
      </c>
      <c r="D12" s="28" t="s">
        <v>16</v>
      </c>
      <c r="E12" s="29">
        <v>56657</v>
      </c>
      <c r="F12" s="29">
        <v>56657</v>
      </c>
      <c r="G12" s="29">
        <v>56657</v>
      </c>
    </row>
    <row r="13" spans="1:11" ht="18" customHeight="1" thickBot="1" x14ac:dyDescent="0.3">
      <c r="A13" s="18"/>
      <c r="B13" s="20">
        <v>32</v>
      </c>
      <c r="C13" s="27"/>
      <c r="D13" s="24" t="s">
        <v>33</v>
      </c>
      <c r="E13" s="25">
        <f>+E14+E15+E16+E17</f>
        <v>74563315</v>
      </c>
      <c r="F13" s="25">
        <f t="shared" ref="F13:G13" si="2">+F14+F15+F16+F17</f>
        <v>88988862</v>
      </c>
      <c r="G13" s="25">
        <f t="shared" si="2"/>
        <v>104829379</v>
      </c>
    </row>
    <row r="14" spans="1:11" ht="15.75" customHeight="1" thickBot="1" x14ac:dyDescent="0.3">
      <c r="A14" s="26"/>
      <c r="B14" s="27"/>
      <c r="C14" s="27">
        <v>31</v>
      </c>
      <c r="D14" s="28" t="s">
        <v>18</v>
      </c>
      <c r="E14" s="33">
        <v>207642</v>
      </c>
      <c r="F14" s="33">
        <v>207642</v>
      </c>
      <c r="G14" s="29">
        <v>207642</v>
      </c>
    </row>
    <row r="15" spans="1:11" ht="34.5" customHeight="1" thickBot="1" x14ac:dyDescent="0.3">
      <c r="A15" s="26"/>
      <c r="B15" s="32"/>
      <c r="C15" s="27">
        <v>43</v>
      </c>
      <c r="D15" s="28" t="s">
        <v>20</v>
      </c>
      <c r="E15" s="33">
        <v>74302529</v>
      </c>
      <c r="F15" s="33">
        <v>88728076</v>
      </c>
      <c r="G15" s="29">
        <v>104568593</v>
      </c>
    </row>
    <row r="16" spans="1:11" ht="21" customHeight="1" thickBot="1" x14ac:dyDescent="0.3">
      <c r="A16" s="26"/>
      <c r="B16" s="32"/>
      <c r="C16" s="27">
        <v>52</v>
      </c>
      <c r="D16" s="28" t="s">
        <v>16</v>
      </c>
      <c r="E16" s="33">
        <v>8283</v>
      </c>
      <c r="F16" s="33">
        <v>8283</v>
      </c>
      <c r="G16" s="29">
        <v>8283</v>
      </c>
    </row>
    <row r="17" spans="1:11" ht="15.75" thickBot="1" x14ac:dyDescent="0.3">
      <c r="A17" s="26"/>
      <c r="B17" s="32"/>
      <c r="C17" s="27">
        <v>61</v>
      </c>
      <c r="D17" s="28" t="s">
        <v>22</v>
      </c>
      <c r="E17" s="33">
        <v>44861</v>
      </c>
      <c r="F17" s="33">
        <v>44861</v>
      </c>
      <c r="G17" s="29">
        <v>44861</v>
      </c>
    </row>
    <row r="18" spans="1:11" ht="18.75" customHeight="1" thickBot="1" x14ac:dyDescent="0.3">
      <c r="A18" s="18"/>
      <c r="B18" s="20">
        <v>34</v>
      </c>
      <c r="C18" s="27"/>
      <c r="D18" s="28" t="s">
        <v>34</v>
      </c>
      <c r="E18" s="35">
        <f>+E19+E20</f>
        <v>286851</v>
      </c>
      <c r="F18" s="35">
        <f t="shared" ref="F18:G18" si="3">+F19+F20</f>
        <v>286851</v>
      </c>
      <c r="G18" s="35">
        <f t="shared" si="3"/>
        <v>286851</v>
      </c>
    </row>
    <row r="19" spans="1:11" ht="17.25" customHeight="1" thickBot="1" x14ac:dyDescent="0.3">
      <c r="A19" s="26"/>
      <c r="B19" s="27"/>
      <c r="C19" s="27">
        <v>31</v>
      </c>
      <c r="D19" s="28" t="s">
        <v>18</v>
      </c>
      <c r="E19" s="33">
        <v>138421</v>
      </c>
      <c r="F19" s="33">
        <v>138421</v>
      </c>
      <c r="G19" s="29">
        <v>138421</v>
      </c>
    </row>
    <row r="20" spans="1:11" ht="30" customHeight="1" thickBot="1" x14ac:dyDescent="0.3">
      <c r="A20" s="26"/>
      <c r="B20" s="27"/>
      <c r="C20" s="27">
        <v>43</v>
      </c>
      <c r="D20" s="28" t="s">
        <v>20</v>
      </c>
      <c r="E20" s="33">
        <v>148430</v>
      </c>
      <c r="F20" s="33">
        <v>148430</v>
      </c>
      <c r="G20" s="29">
        <v>148430</v>
      </c>
    </row>
    <row r="21" spans="1:11" ht="48" customHeight="1" thickBot="1" x14ac:dyDescent="0.3">
      <c r="A21" s="18"/>
      <c r="B21" s="20">
        <v>37</v>
      </c>
      <c r="C21" s="27"/>
      <c r="D21" s="28" t="s">
        <v>35</v>
      </c>
      <c r="E21" s="35">
        <f>+E22+E23</f>
        <v>45126</v>
      </c>
      <c r="F21" s="35">
        <f t="shared" ref="F21:G21" si="4">+F22+F23</f>
        <v>45126</v>
      </c>
      <c r="G21" s="35">
        <f t="shared" si="4"/>
        <v>45126</v>
      </c>
    </row>
    <row r="22" spans="1:11" ht="33" customHeight="1" thickBot="1" x14ac:dyDescent="0.3">
      <c r="A22" s="26"/>
      <c r="B22" s="27"/>
      <c r="C22" s="27">
        <v>43</v>
      </c>
      <c r="D22" s="28" t="s">
        <v>20</v>
      </c>
      <c r="E22" s="33">
        <v>43799</v>
      </c>
      <c r="F22" s="33">
        <v>43799</v>
      </c>
      <c r="G22" s="29">
        <v>43799</v>
      </c>
    </row>
    <row r="23" spans="1:11" ht="15.75" thickBot="1" x14ac:dyDescent="0.3">
      <c r="A23" s="26"/>
      <c r="B23" s="27"/>
      <c r="C23" s="27">
        <v>61</v>
      </c>
      <c r="D23" s="28" t="s">
        <v>22</v>
      </c>
      <c r="E23" s="33">
        <v>1327</v>
      </c>
      <c r="F23" s="33">
        <v>1327</v>
      </c>
      <c r="G23" s="29">
        <v>1327</v>
      </c>
    </row>
    <row r="24" spans="1:11" ht="16.5" customHeight="1" thickBot="1" x14ac:dyDescent="0.3">
      <c r="A24" s="18"/>
      <c r="B24" s="20">
        <v>38</v>
      </c>
      <c r="C24" s="27"/>
      <c r="D24" s="28" t="s">
        <v>36</v>
      </c>
      <c r="E24" s="35">
        <f>+E25+E26</f>
        <v>48901</v>
      </c>
      <c r="F24" s="35">
        <f t="shared" ref="F24:G24" si="5">+F25+F26</f>
        <v>48901</v>
      </c>
      <c r="G24" s="35">
        <f t="shared" si="5"/>
        <v>48901</v>
      </c>
    </row>
    <row r="25" spans="1:11" ht="21.75" customHeight="1" thickBot="1" x14ac:dyDescent="0.3">
      <c r="A25" s="26"/>
      <c r="B25" s="27"/>
      <c r="C25" s="27">
        <v>31</v>
      </c>
      <c r="D25" s="28" t="s">
        <v>18</v>
      </c>
      <c r="E25" s="33">
        <v>42737</v>
      </c>
      <c r="F25" s="33">
        <v>42737</v>
      </c>
      <c r="G25" s="29">
        <v>42737</v>
      </c>
    </row>
    <row r="26" spans="1:11" ht="29.25" customHeight="1" thickBot="1" x14ac:dyDescent="0.3">
      <c r="A26" s="26"/>
      <c r="B26" s="27"/>
      <c r="C26" s="27">
        <v>43</v>
      </c>
      <c r="D26" s="28" t="s">
        <v>20</v>
      </c>
      <c r="E26" s="33">
        <v>6164</v>
      </c>
      <c r="F26" s="33">
        <v>6164</v>
      </c>
      <c r="G26" s="29">
        <v>6164</v>
      </c>
    </row>
    <row r="27" spans="1:11" ht="30" customHeight="1" thickBot="1" x14ac:dyDescent="0.3">
      <c r="A27" s="19">
        <v>4</v>
      </c>
      <c r="B27" s="21"/>
      <c r="C27" s="21"/>
      <c r="D27" s="22" t="s">
        <v>37</v>
      </c>
      <c r="E27" s="7">
        <f>+E28+E31+E37</f>
        <v>4878161</v>
      </c>
      <c r="F27" s="7">
        <f t="shared" ref="F27:G27" si="6">+F28+F31+F37</f>
        <v>3134449</v>
      </c>
      <c r="G27" s="7">
        <f t="shared" si="6"/>
        <v>3134449</v>
      </c>
      <c r="I27" s="43"/>
      <c r="J27" s="43"/>
      <c r="K27" s="43"/>
    </row>
    <row r="28" spans="1:11" ht="46.5" customHeight="1" thickBot="1" x14ac:dyDescent="0.3">
      <c r="A28" s="18"/>
      <c r="B28" s="20">
        <v>41</v>
      </c>
      <c r="C28" s="20"/>
      <c r="D28" s="24" t="s">
        <v>38</v>
      </c>
      <c r="E28" s="35">
        <f>+E29+E30</f>
        <v>1527</v>
      </c>
      <c r="F28" s="35">
        <f t="shared" ref="F28:G28" si="7">+F29+F30</f>
        <v>1527</v>
      </c>
      <c r="G28" s="35">
        <f t="shared" si="7"/>
        <v>1527</v>
      </c>
    </row>
    <row r="29" spans="1:11" ht="18" customHeight="1" thickBot="1" x14ac:dyDescent="0.3">
      <c r="A29" s="26"/>
      <c r="B29" s="27"/>
      <c r="C29" s="27">
        <v>31</v>
      </c>
      <c r="D29" s="28" t="s">
        <v>18</v>
      </c>
      <c r="E29" s="34">
        <v>465</v>
      </c>
      <c r="F29" s="34">
        <v>465</v>
      </c>
      <c r="G29" s="30">
        <v>465</v>
      </c>
    </row>
    <row r="30" spans="1:11" ht="15.75" thickBot="1" x14ac:dyDescent="0.3">
      <c r="A30" s="26"/>
      <c r="B30" s="27"/>
      <c r="C30" s="27">
        <v>61</v>
      </c>
      <c r="D30" s="28" t="s">
        <v>22</v>
      </c>
      <c r="E30" s="33">
        <v>1062</v>
      </c>
      <c r="F30" s="33">
        <v>1062</v>
      </c>
      <c r="G30" s="29">
        <v>1062</v>
      </c>
    </row>
    <row r="31" spans="1:11" ht="37.5" customHeight="1" thickBot="1" x14ac:dyDescent="0.3">
      <c r="A31" s="18"/>
      <c r="B31" s="20">
        <v>42</v>
      </c>
      <c r="C31" s="27"/>
      <c r="D31" s="28" t="s">
        <v>39</v>
      </c>
      <c r="E31" s="35">
        <f>+E32+E33+E34+E35+E36</f>
        <v>4662865</v>
      </c>
      <c r="F31" s="35">
        <f t="shared" ref="F31:G31" si="8">+F32+F33+F34+F35+F36</f>
        <v>2919153</v>
      </c>
      <c r="G31" s="35">
        <f t="shared" si="8"/>
        <v>2919153</v>
      </c>
    </row>
    <row r="32" spans="1:11" ht="18.75" customHeight="1" thickBot="1" x14ac:dyDescent="0.3">
      <c r="A32" s="26"/>
      <c r="B32" s="27"/>
      <c r="C32" s="27">
        <v>11</v>
      </c>
      <c r="D32" s="28" t="s">
        <v>24</v>
      </c>
      <c r="E32" s="33">
        <v>4000000</v>
      </c>
      <c r="F32" s="33">
        <v>2256288</v>
      </c>
      <c r="G32" s="29">
        <v>2256288</v>
      </c>
    </row>
    <row r="33" spans="1:7" ht="18" customHeight="1" thickBot="1" x14ac:dyDescent="0.3">
      <c r="A33" s="26"/>
      <c r="B33" s="27"/>
      <c r="C33" s="27">
        <v>31</v>
      </c>
      <c r="D33" s="28" t="s">
        <v>18</v>
      </c>
      <c r="E33" s="33">
        <v>642021</v>
      </c>
      <c r="F33" s="33">
        <v>642021</v>
      </c>
      <c r="G33" s="29">
        <v>642021</v>
      </c>
    </row>
    <row r="34" spans="1:7" ht="17.25" customHeight="1" thickBot="1" x14ac:dyDescent="0.3">
      <c r="A34" s="26"/>
      <c r="B34" s="27"/>
      <c r="C34" s="27">
        <v>52</v>
      </c>
      <c r="D34" s="28" t="s">
        <v>16</v>
      </c>
      <c r="E34" s="33">
        <v>8284</v>
      </c>
      <c r="F34" s="33">
        <v>8284</v>
      </c>
      <c r="G34" s="29">
        <v>8284</v>
      </c>
    </row>
    <row r="35" spans="1:7" ht="15.75" thickBot="1" x14ac:dyDescent="0.3">
      <c r="A35" s="26"/>
      <c r="B35" s="27"/>
      <c r="C35" s="27">
        <v>61</v>
      </c>
      <c r="D35" s="28" t="s">
        <v>22</v>
      </c>
      <c r="E35" s="29">
        <v>11269</v>
      </c>
      <c r="F35" s="29">
        <v>11269</v>
      </c>
      <c r="G35" s="29">
        <v>11269</v>
      </c>
    </row>
    <row r="36" spans="1:7" ht="49.5" customHeight="1" thickBot="1" x14ac:dyDescent="0.3">
      <c r="A36" s="36"/>
      <c r="B36" s="27"/>
      <c r="C36" s="27">
        <v>71</v>
      </c>
      <c r="D36" s="28" t="s">
        <v>28</v>
      </c>
      <c r="E36" s="29">
        <v>1291</v>
      </c>
      <c r="F36" s="29">
        <v>1291</v>
      </c>
      <c r="G36" s="29">
        <v>1291</v>
      </c>
    </row>
    <row r="37" spans="1:7" ht="30" customHeight="1" thickBot="1" x14ac:dyDescent="0.3">
      <c r="A37" s="37"/>
      <c r="B37" s="20">
        <v>45</v>
      </c>
      <c r="C37" s="27"/>
      <c r="D37" s="28" t="s">
        <v>40</v>
      </c>
      <c r="E37" s="25">
        <f>+E38+E39+E40+E41</f>
        <v>213769</v>
      </c>
      <c r="F37" s="25">
        <f t="shared" ref="F37:G37" si="9">+F38+F39+F40+F41</f>
        <v>213769</v>
      </c>
      <c r="G37" s="25">
        <f t="shared" si="9"/>
        <v>213769</v>
      </c>
    </row>
    <row r="38" spans="1:7" ht="13.5" customHeight="1" thickBot="1" x14ac:dyDescent="0.3">
      <c r="A38" s="36"/>
      <c r="B38" s="27"/>
      <c r="C38" s="27">
        <v>31</v>
      </c>
      <c r="D38" s="28" t="s">
        <v>18</v>
      </c>
      <c r="E38" s="29">
        <v>197515</v>
      </c>
      <c r="F38" s="29">
        <v>197515</v>
      </c>
      <c r="G38" s="29">
        <v>197515</v>
      </c>
    </row>
    <row r="39" spans="1:7" ht="16.5" customHeight="1" thickBot="1" x14ac:dyDescent="0.3">
      <c r="A39" s="36"/>
      <c r="B39" s="27"/>
      <c r="C39" s="27">
        <v>52</v>
      </c>
      <c r="D39" s="28" t="s">
        <v>16</v>
      </c>
      <c r="E39" s="29">
        <v>3716</v>
      </c>
      <c r="F39" s="29">
        <v>3716</v>
      </c>
      <c r="G39" s="29">
        <v>3716</v>
      </c>
    </row>
    <row r="40" spans="1:7" ht="15.75" thickBot="1" x14ac:dyDescent="0.3">
      <c r="A40" s="36"/>
      <c r="B40" s="27"/>
      <c r="C40" s="27">
        <v>61</v>
      </c>
      <c r="D40" s="28" t="s">
        <v>22</v>
      </c>
      <c r="E40" s="29">
        <v>11669</v>
      </c>
      <c r="F40" s="29">
        <v>11669</v>
      </c>
      <c r="G40" s="29">
        <v>11669</v>
      </c>
    </row>
    <row r="41" spans="1:7" ht="43.5" customHeight="1" thickBot="1" x14ac:dyDescent="0.3">
      <c r="A41" s="36"/>
      <c r="B41" s="27"/>
      <c r="C41" s="27">
        <v>71</v>
      </c>
      <c r="D41" s="28" t="s">
        <v>28</v>
      </c>
      <c r="E41" s="29">
        <v>869</v>
      </c>
      <c r="F41" s="29">
        <v>869</v>
      </c>
      <c r="G41" s="29">
        <v>869</v>
      </c>
    </row>
    <row r="47" spans="1:7" x14ac:dyDescent="0.25">
      <c r="E47" s="43"/>
      <c r="F47" s="43"/>
      <c r="G47" s="43"/>
    </row>
    <row r="48" spans="1:7" x14ac:dyDescent="0.25">
      <c r="E48" s="43"/>
      <c r="F48" s="43"/>
      <c r="G48" s="43"/>
    </row>
    <row r="49" spans="5:7" x14ac:dyDescent="0.25">
      <c r="E49" s="43"/>
      <c r="F49" s="43"/>
      <c r="G49" s="43"/>
    </row>
    <row r="50" spans="5:7" x14ac:dyDescent="0.25">
      <c r="E50" s="43"/>
      <c r="F50" s="43"/>
      <c r="G50" s="43"/>
    </row>
    <row r="51" spans="5:7" x14ac:dyDescent="0.25">
      <c r="E51" s="43"/>
      <c r="F51" s="43"/>
      <c r="G51" s="43"/>
    </row>
    <row r="52" spans="5:7" x14ac:dyDescent="0.25">
      <c r="E52" s="43"/>
      <c r="F52" s="43"/>
      <c r="G52" s="43"/>
    </row>
    <row r="53" spans="5:7" x14ac:dyDescent="0.25">
      <c r="E53" s="43"/>
      <c r="F53" s="43"/>
      <c r="G53" s="43"/>
    </row>
    <row r="54" spans="5:7" x14ac:dyDescent="0.25">
      <c r="E54" s="43"/>
      <c r="F54" s="43"/>
      <c r="G54" s="43"/>
    </row>
  </sheetData>
  <mergeCells count="1">
    <mergeCell ref="A3:G3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3E2D5-A645-451A-AAAC-1EC36544D2B7}">
  <dimension ref="A3:D22"/>
  <sheetViews>
    <sheetView workbookViewId="0">
      <selection activeCell="A3" sqref="A3:D3"/>
    </sheetView>
  </sheetViews>
  <sheetFormatPr defaultRowHeight="15" x14ac:dyDescent="0.25"/>
  <cols>
    <col min="1" max="1" width="33.5703125" customWidth="1"/>
    <col min="2" max="4" width="16.140625" customWidth="1"/>
  </cols>
  <sheetData>
    <row r="3" spans="1:4" ht="31.5" customHeight="1" x14ac:dyDescent="0.25">
      <c r="A3" s="88" t="s">
        <v>86</v>
      </c>
      <c r="B3" s="88"/>
      <c r="C3" s="88"/>
      <c r="D3" s="88"/>
    </row>
    <row r="4" spans="1:4" ht="15.75" thickBot="1" x14ac:dyDescent="0.3">
      <c r="A4" s="1"/>
      <c r="B4" s="1"/>
      <c r="C4" s="1"/>
      <c r="D4" s="1"/>
    </row>
    <row r="5" spans="1:4" ht="44.25" customHeight="1" thickBot="1" x14ac:dyDescent="0.3">
      <c r="A5" s="42" t="s">
        <v>41</v>
      </c>
      <c r="B5" s="42" t="s">
        <v>58</v>
      </c>
      <c r="C5" s="42" t="s">
        <v>57</v>
      </c>
      <c r="D5" s="42" t="s">
        <v>59</v>
      </c>
    </row>
    <row r="6" spans="1:4" ht="13.5" customHeight="1" thickBot="1" x14ac:dyDescent="0.3">
      <c r="A6" s="81">
        <v>1</v>
      </c>
      <c r="B6" s="82">
        <v>2</v>
      </c>
      <c r="C6" s="82">
        <v>3</v>
      </c>
      <c r="D6" s="82">
        <v>4</v>
      </c>
    </row>
    <row r="7" spans="1:4" ht="15.75" thickBot="1" x14ac:dyDescent="0.3">
      <c r="A7" s="38" t="s">
        <v>42</v>
      </c>
      <c r="B7" s="23">
        <f>+B8+B10+B12+B14+B16+B18</f>
        <v>193547612</v>
      </c>
      <c r="C7" s="23">
        <f>+C8+C10+C12+C14+C16+C18</f>
        <v>206720112</v>
      </c>
      <c r="D7" s="23">
        <f>+D8+D10+D12+D14+D16+D18</f>
        <v>223053748</v>
      </c>
    </row>
    <row r="8" spans="1:4" ht="21.75" customHeight="1" thickBot="1" x14ac:dyDescent="0.3">
      <c r="A8" s="38" t="s">
        <v>43</v>
      </c>
      <c r="B8" s="23">
        <f>+B9</f>
        <v>4000000</v>
      </c>
      <c r="C8" s="23">
        <f t="shared" ref="C8:D8" si="0">+C9</f>
        <v>2256288</v>
      </c>
      <c r="D8" s="23">
        <f t="shared" si="0"/>
        <v>2256288</v>
      </c>
    </row>
    <row r="9" spans="1:4" ht="21" customHeight="1" thickBot="1" x14ac:dyDescent="0.3">
      <c r="A9" s="39" t="s">
        <v>44</v>
      </c>
      <c r="B9" s="25">
        <v>4000000</v>
      </c>
      <c r="C9" s="25">
        <v>2256288</v>
      </c>
      <c r="D9" s="25">
        <v>2256288</v>
      </c>
    </row>
    <row r="10" spans="1:4" ht="24" customHeight="1" thickBot="1" x14ac:dyDescent="0.3">
      <c r="A10" s="38" t="s">
        <v>45</v>
      </c>
      <c r="B10" s="23">
        <f>+B11</f>
        <v>1584001</v>
      </c>
      <c r="C10" s="23">
        <f t="shared" ref="C10:D10" si="1">+C11</f>
        <v>1584001</v>
      </c>
      <c r="D10" s="23">
        <f t="shared" si="1"/>
        <v>1584001</v>
      </c>
    </row>
    <row r="11" spans="1:4" ht="21.75" customHeight="1" thickBot="1" x14ac:dyDescent="0.3">
      <c r="A11" s="39" t="s">
        <v>46</v>
      </c>
      <c r="B11" s="25">
        <v>1584001</v>
      </c>
      <c r="C11" s="25">
        <v>1584001</v>
      </c>
      <c r="D11" s="25">
        <v>1584001</v>
      </c>
    </row>
    <row r="12" spans="1:4" ht="27" customHeight="1" thickBot="1" x14ac:dyDescent="0.3">
      <c r="A12" s="38" t="s">
        <v>47</v>
      </c>
      <c r="B12" s="23">
        <f>+B13</f>
        <v>187814323</v>
      </c>
      <c r="C12" s="23">
        <f t="shared" ref="C12:D12" si="2">+C13</f>
        <v>202730535</v>
      </c>
      <c r="D12" s="23">
        <f t="shared" si="2"/>
        <v>219064171</v>
      </c>
    </row>
    <row r="13" spans="1:4" ht="33.75" customHeight="1" thickBot="1" x14ac:dyDescent="0.3">
      <c r="A13" s="39" t="s">
        <v>48</v>
      </c>
      <c r="B13" s="25">
        <v>187814323</v>
      </c>
      <c r="C13" s="25">
        <v>202730535</v>
      </c>
      <c r="D13" s="25">
        <v>219064171</v>
      </c>
    </row>
    <row r="14" spans="1:4" ht="15.75" thickBot="1" x14ac:dyDescent="0.3">
      <c r="A14" s="38" t="s">
        <v>49</v>
      </c>
      <c r="B14" s="23">
        <f>+B15</f>
        <v>76940</v>
      </c>
      <c r="C14" s="23">
        <f t="shared" ref="C14:D14" si="3">+C15</f>
        <v>76940</v>
      </c>
      <c r="D14" s="23">
        <f t="shared" si="3"/>
        <v>76940</v>
      </c>
    </row>
    <row r="15" spans="1:4" ht="21.75" customHeight="1" thickBot="1" x14ac:dyDescent="0.3">
      <c r="A15" s="39" t="s">
        <v>50</v>
      </c>
      <c r="B15" s="25">
        <v>76940</v>
      </c>
      <c r="C15" s="25">
        <v>76940</v>
      </c>
      <c r="D15" s="25">
        <v>76940</v>
      </c>
    </row>
    <row r="16" spans="1:4" ht="24" customHeight="1" thickBot="1" x14ac:dyDescent="0.3">
      <c r="A16" s="38" t="s">
        <v>51</v>
      </c>
      <c r="B16" s="23">
        <f>+B17</f>
        <v>70188</v>
      </c>
      <c r="C16" s="23">
        <f t="shared" ref="C16:D16" si="4">+C17</f>
        <v>70188</v>
      </c>
      <c r="D16" s="23">
        <f t="shared" si="4"/>
        <v>70188</v>
      </c>
    </row>
    <row r="17" spans="1:4" ht="21" customHeight="1" thickBot="1" x14ac:dyDescent="0.3">
      <c r="A17" s="39" t="s">
        <v>52</v>
      </c>
      <c r="B17" s="25">
        <v>70188</v>
      </c>
      <c r="C17" s="25">
        <v>70188</v>
      </c>
      <c r="D17" s="25">
        <v>70188</v>
      </c>
    </row>
    <row r="18" spans="1:4" ht="58.5" customHeight="1" thickBot="1" x14ac:dyDescent="0.3">
      <c r="A18" s="38" t="s">
        <v>53</v>
      </c>
      <c r="B18" s="23">
        <f>+B19</f>
        <v>2160</v>
      </c>
      <c r="C18" s="23">
        <f t="shared" ref="C18:D18" si="5">+C19</f>
        <v>2160</v>
      </c>
      <c r="D18" s="23">
        <f t="shared" si="5"/>
        <v>2160</v>
      </c>
    </row>
    <row r="19" spans="1:4" ht="50.25" customHeight="1" thickBot="1" x14ac:dyDescent="0.3">
      <c r="A19" s="39" t="s">
        <v>54</v>
      </c>
      <c r="B19" s="25">
        <v>2160</v>
      </c>
      <c r="C19" s="25">
        <v>2160</v>
      </c>
      <c r="D19" s="25">
        <v>2160</v>
      </c>
    </row>
    <row r="20" spans="1:4" x14ac:dyDescent="0.25">
      <c r="B20" s="43"/>
      <c r="C20" s="43"/>
      <c r="D20" s="43"/>
    </row>
    <row r="22" spans="1:4" x14ac:dyDescent="0.25">
      <c r="B22" s="43"/>
      <c r="C22" s="43"/>
      <c r="D22" s="43"/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B244-9AEE-491D-BFDB-04A617EFBC2D}">
  <dimension ref="A3:D10"/>
  <sheetViews>
    <sheetView workbookViewId="0">
      <selection activeCell="A3" sqref="A3:D3"/>
    </sheetView>
  </sheetViews>
  <sheetFormatPr defaultRowHeight="15" x14ac:dyDescent="0.25"/>
  <cols>
    <col min="1" max="1" width="27" customWidth="1"/>
    <col min="2" max="2" width="16.5703125" customWidth="1"/>
    <col min="3" max="3" width="18.85546875" customWidth="1"/>
    <col min="4" max="4" width="20.85546875" customWidth="1"/>
  </cols>
  <sheetData>
    <row r="3" spans="1:4" ht="31.5" customHeight="1" x14ac:dyDescent="0.25">
      <c r="A3" s="88" t="s">
        <v>85</v>
      </c>
      <c r="B3" s="88"/>
      <c r="C3" s="88"/>
      <c r="D3" s="88"/>
    </row>
    <row r="4" spans="1:4" ht="15.75" thickBot="1" x14ac:dyDescent="0.3">
      <c r="A4" s="1"/>
      <c r="B4" s="1"/>
      <c r="C4" s="1"/>
      <c r="D4" s="1"/>
    </row>
    <row r="5" spans="1:4" ht="15.75" thickBot="1" x14ac:dyDescent="0.3">
      <c r="A5" s="41" t="s">
        <v>41</v>
      </c>
      <c r="B5" s="42" t="s">
        <v>58</v>
      </c>
      <c r="C5" s="42" t="s">
        <v>57</v>
      </c>
      <c r="D5" s="42" t="s">
        <v>59</v>
      </c>
    </row>
    <row r="6" spans="1:4" ht="15.75" thickBot="1" x14ac:dyDescent="0.3">
      <c r="A6" s="51">
        <v>1</v>
      </c>
      <c r="B6" s="52">
        <v>4</v>
      </c>
      <c r="C6" s="52">
        <v>5</v>
      </c>
      <c r="D6" s="52">
        <v>6</v>
      </c>
    </row>
    <row r="7" spans="1:4" ht="24" customHeight="1" thickBot="1" x14ac:dyDescent="0.3">
      <c r="A7" s="38" t="s">
        <v>42</v>
      </c>
      <c r="B7" s="23">
        <f>+B8</f>
        <v>193547612</v>
      </c>
      <c r="C7" s="23">
        <f t="shared" ref="C7:D8" si="0">+C8</f>
        <v>206720112</v>
      </c>
      <c r="D7" s="23">
        <f t="shared" si="0"/>
        <v>223053748</v>
      </c>
    </row>
    <row r="8" spans="1:4" ht="27" customHeight="1" thickBot="1" x14ac:dyDescent="0.3">
      <c r="A8" s="38" t="s">
        <v>55</v>
      </c>
      <c r="B8" s="23">
        <f>+B9</f>
        <v>193547612</v>
      </c>
      <c r="C8" s="23">
        <f t="shared" si="0"/>
        <v>206720112</v>
      </c>
      <c r="D8" s="23">
        <f t="shared" si="0"/>
        <v>223053748</v>
      </c>
    </row>
    <row r="9" spans="1:4" ht="27" customHeight="1" thickBot="1" x14ac:dyDescent="0.3">
      <c r="A9" s="40" t="s">
        <v>56</v>
      </c>
      <c r="B9" s="25">
        <v>193547612</v>
      </c>
      <c r="C9" s="25">
        <v>206720112</v>
      </c>
      <c r="D9" s="25">
        <v>223053748</v>
      </c>
    </row>
    <row r="10" spans="1:4" x14ac:dyDescent="0.25">
      <c r="B10" s="43"/>
      <c r="C10" s="43"/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7E89-1FEC-4E22-9287-387FCA5D5B17}">
  <sheetPr>
    <pageSetUpPr fitToPage="1"/>
  </sheetPr>
  <dimension ref="A1:H13"/>
  <sheetViews>
    <sheetView workbookViewId="0">
      <selection activeCell="A6" sqref="A6:F6"/>
    </sheetView>
  </sheetViews>
  <sheetFormatPr defaultRowHeight="15" x14ac:dyDescent="0.25"/>
  <cols>
    <col min="1" max="1" width="7.42578125" bestFit="1" customWidth="1"/>
    <col min="2" max="2" width="5.85546875" customWidth="1"/>
    <col min="3" max="3" width="44.7109375" customWidth="1"/>
    <col min="4" max="6" width="19.42578125" customWidth="1"/>
    <col min="7" max="8" width="25.28515625" customWidth="1"/>
  </cols>
  <sheetData>
    <row r="1" spans="1:8" ht="18" x14ac:dyDescent="0.25">
      <c r="A1" s="56"/>
      <c r="B1" s="56"/>
      <c r="C1" s="56"/>
      <c r="D1" s="56"/>
      <c r="E1" s="56"/>
      <c r="F1" s="56"/>
      <c r="G1" s="56"/>
      <c r="H1" s="56"/>
    </row>
    <row r="2" spans="1:8" ht="15.75" x14ac:dyDescent="0.25">
      <c r="A2" s="95" t="s">
        <v>0</v>
      </c>
      <c r="B2" s="95"/>
      <c r="C2" s="95"/>
      <c r="D2" s="95"/>
      <c r="E2" s="95"/>
      <c r="F2" s="95"/>
      <c r="G2" s="57"/>
      <c r="H2" s="57"/>
    </row>
    <row r="3" spans="1:8" ht="18" x14ac:dyDescent="0.25">
      <c r="A3" s="56"/>
      <c r="B3" s="56"/>
      <c r="C3" s="56"/>
      <c r="D3" s="56"/>
      <c r="E3" s="56"/>
      <c r="F3" s="56"/>
      <c r="G3" s="58"/>
      <c r="H3" s="58"/>
    </row>
    <row r="4" spans="1:8" ht="15.75" x14ac:dyDescent="0.25">
      <c r="A4" s="95" t="s">
        <v>68</v>
      </c>
      <c r="B4" s="95"/>
      <c r="C4" s="95"/>
      <c r="D4" s="95"/>
      <c r="E4" s="95"/>
      <c r="F4" s="95"/>
      <c r="G4" s="59"/>
      <c r="H4" s="59"/>
    </row>
    <row r="5" spans="1:8" ht="18" x14ac:dyDescent="0.25">
      <c r="A5" s="56"/>
      <c r="B5" s="56"/>
      <c r="C5" s="56"/>
      <c r="D5" s="56"/>
      <c r="E5" s="56"/>
      <c r="F5" s="56"/>
      <c r="G5" s="58"/>
      <c r="H5" s="58"/>
    </row>
    <row r="6" spans="1:8" ht="15.75" x14ac:dyDescent="0.25">
      <c r="A6" s="95" t="s">
        <v>69</v>
      </c>
      <c r="B6" s="95"/>
      <c r="C6" s="95"/>
      <c r="D6" s="95"/>
      <c r="E6" s="95"/>
      <c r="F6" s="95"/>
      <c r="G6" s="60"/>
      <c r="H6" s="60"/>
    </row>
    <row r="7" spans="1:8" ht="18" x14ac:dyDescent="0.25">
      <c r="A7" s="56"/>
      <c r="B7" s="56"/>
      <c r="C7" s="56"/>
      <c r="D7" s="56"/>
      <c r="E7" s="56"/>
      <c r="F7" s="56"/>
      <c r="G7" s="58"/>
      <c r="H7" s="58"/>
    </row>
    <row r="8" spans="1:8" ht="25.5" x14ac:dyDescent="0.25">
      <c r="A8" s="96" t="s">
        <v>41</v>
      </c>
      <c r="B8" s="97"/>
      <c r="C8" s="98"/>
      <c r="D8" s="61" t="s">
        <v>70</v>
      </c>
      <c r="E8" s="61" t="s">
        <v>71</v>
      </c>
      <c r="F8" s="61" t="s">
        <v>72</v>
      </c>
    </row>
    <row r="9" spans="1:8" s="63" customFormat="1" ht="11.25" x14ac:dyDescent="0.2">
      <c r="A9" s="99">
        <v>1</v>
      </c>
      <c r="B9" s="100"/>
      <c r="C9" s="101"/>
      <c r="D9" s="62">
        <v>4</v>
      </c>
      <c r="E9" s="62">
        <v>5</v>
      </c>
      <c r="F9" s="62">
        <v>6</v>
      </c>
    </row>
    <row r="10" spans="1:8" x14ac:dyDescent="0.25">
      <c r="A10" s="64">
        <v>8</v>
      </c>
      <c r="B10" s="64"/>
      <c r="C10" s="64" t="s">
        <v>73</v>
      </c>
      <c r="D10" s="76">
        <f t="shared" ref="D10:F10" si="0">+D11</f>
        <v>0</v>
      </c>
      <c r="E10" s="76">
        <f t="shared" si="0"/>
        <v>0</v>
      </c>
      <c r="F10" s="76">
        <f t="shared" si="0"/>
        <v>0</v>
      </c>
    </row>
    <row r="11" spans="1:8" x14ac:dyDescent="0.25">
      <c r="A11" s="64"/>
      <c r="B11" s="66">
        <v>84</v>
      </c>
      <c r="C11" s="66" t="s">
        <v>74</v>
      </c>
      <c r="D11" s="77">
        <v>0</v>
      </c>
      <c r="E11" s="77">
        <v>0</v>
      </c>
      <c r="F11" s="77">
        <v>0</v>
      </c>
    </row>
    <row r="12" spans="1:8" x14ac:dyDescent="0.25">
      <c r="A12" s="67">
        <v>5</v>
      </c>
      <c r="B12" s="68"/>
      <c r="C12" s="69" t="s">
        <v>76</v>
      </c>
      <c r="D12" s="76">
        <f t="shared" ref="D12:F12" si="1">+D13</f>
        <v>0</v>
      </c>
      <c r="E12" s="76">
        <f t="shared" si="1"/>
        <v>0</v>
      </c>
      <c r="F12" s="76">
        <f t="shared" si="1"/>
        <v>0</v>
      </c>
    </row>
    <row r="13" spans="1:8" ht="25.5" x14ac:dyDescent="0.25">
      <c r="A13" s="66"/>
      <c r="B13" s="66">
        <v>54</v>
      </c>
      <c r="C13" s="70" t="s">
        <v>77</v>
      </c>
      <c r="D13" s="77">
        <v>0</v>
      </c>
      <c r="E13" s="77">
        <v>0</v>
      </c>
      <c r="F13" s="77">
        <v>0</v>
      </c>
    </row>
  </sheetData>
  <mergeCells count="5">
    <mergeCell ref="A2:F2"/>
    <mergeCell ref="A4:F4"/>
    <mergeCell ref="A6:F6"/>
    <mergeCell ref="A8:C8"/>
    <mergeCell ref="A9:C9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AFF0-CE3B-4669-BDDD-0B30400A3C3D}">
  <sheetPr>
    <pageSetUpPr fitToPage="1"/>
  </sheetPr>
  <dimension ref="A1:F26"/>
  <sheetViews>
    <sheetView workbookViewId="0">
      <selection activeCell="A2" sqref="A2:D2"/>
    </sheetView>
  </sheetViews>
  <sheetFormatPr defaultRowHeight="15" x14ac:dyDescent="0.25"/>
  <cols>
    <col min="1" max="1" width="44.7109375" customWidth="1"/>
    <col min="2" max="4" width="19.42578125" customWidth="1"/>
    <col min="5" max="6" width="25.28515625" customWidth="1"/>
  </cols>
  <sheetData>
    <row r="1" spans="1:6" ht="18" x14ac:dyDescent="0.25">
      <c r="A1" s="56"/>
      <c r="B1" s="56"/>
      <c r="C1" s="56"/>
      <c r="D1" s="56"/>
      <c r="E1" s="56"/>
      <c r="F1" s="56"/>
    </row>
    <row r="2" spans="1:6" ht="15.75" customHeight="1" x14ac:dyDescent="0.25">
      <c r="A2" s="95" t="s">
        <v>78</v>
      </c>
      <c r="B2" s="95"/>
      <c r="C2" s="95"/>
      <c r="D2" s="95"/>
      <c r="E2" s="60"/>
      <c r="F2" s="60"/>
    </row>
    <row r="3" spans="1:6" ht="18" x14ac:dyDescent="0.25">
      <c r="A3" s="56"/>
      <c r="B3" s="56"/>
      <c r="C3" s="56"/>
      <c r="D3" s="56"/>
      <c r="E3" s="58"/>
      <c r="F3" s="58"/>
    </row>
    <row r="4" spans="1:6" ht="25.5" customHeight="1" x14ac:dyDescent="0.25">
      <c r="A4" s="71" t="s">
        <v>41</v>
      </c>
      <c r="B4" s="61" t="s">
        <v>70</v>
      </c>
      <c r="C4" s="61" t="s">
        <v>71</v>
      </c>
      <c r="D4" s="61" t="s">
        <v>72</v>
      </c>
    </row>
    <row r="5" spans="1:6" s="63" customFormat="1" ht="11.25" x14ac:dyDescent="0.2">
      <c r="A5" s="72">
        <v>1</v>
      </c>
      <c r="B5" s="62">
        <v>4</v>
      </c>
      <c r="C5" s="62">
        <v>5</v>
      </c>
      <c r="D5" s="62">
        <v>6</v>
      </c>
    </row>
    <row r="6" spans="1:6" x14ac:dyDescent="0.25">
      <c r="A6" s="64" t="s">
        <v>79</v>
      </c>
      <c r="B6" s="78">
        <f t="shared" ref="B6:D6" si="0">+B7+B11+B13</f>
        <v>0</v>
      </c>
      <c r="C6" s="78">
        <f t="shared" si="0"/>
        <v>0</v>
      </c>
      <c r="D6" s="78">
        <f t="shared" si="0"/>
        <v>0</v>
      </c>
    </row>
    <row r="7" spans="1:6" x14ac:dyDescent="0.25">
      <c r="A7" s="64" t="s">
        <v>43</v>
      </c>
      <c r="B7" s="78">
        <f t="shared" ref="B7:D7" si="1">+B8+B9</f>
        <v>0</v>
      </c>
      <c r="C7" s="78">
        <f t="shared" si="1"/>
        <v>0</v>
      </c>
      <c r="D7" s="78">
        <f t="shared" si="1"/>
        <v>0</v>
      </c>
    </row>
    <row r="8" spans="1:6" x14ac:dyDescent="0.25">
      <c r="A8" s="73" t="s">
        <v>44</v>
      </c>
      <c r="B8" s="79">
        <v>0</v>
      </c>
      <c r="C8" s="79">
        <v>0</v>
      </c>
      <c r="D8" s="79">
        <v>0</v>
      </c>
    </row>
    <row r="9" spans="1:6" x14ac:dyDescent="0.25">
      <c r="A9" s="74" t="s">
        <v>80</v>
      </c>
      <c r="B9" s="79">
        <v>0</v>
      </c>
      <c r="C9" s="79">
        <v>0</v>
      </c>
      <c r="D9" s="79">
        <v>0</v>
      </c>
    </row>
    <row r="10" spans="1:6" x14ac:dyDescent="0.25">
      <c r="A10" s="74" t="s">
        <v>81</v>
      </c>
      <c r="B10" s="65"/>
      <c r="C10" s="65"/>
      <c r="D10" s="65"/>
    </row>
    <row r="11" spans="1:6" x14ac:dyDescent="0.25">
      <c r="A11" s="64" t="s">
        <v>82</v>
      </c>
      <c r="B11" s="79">
        <f t="shared" ref="B11:D11" si="2">+B12</f>
        <v>0</v>
      </c>
      <c r="C11" s="79">
        <f t="shared" si="2"/>
        <v>0</v>
      </c>
      <c r="D11" s="79">
        <f t="shared" si="2"/>
        <v>0</v>
      </c>
    </row>
    <row r="12" spans="1:6" x14ac:dyDescent="0.25">
      <c r="A12" s="75" t="s">
        <v>83</v>
      </c>
      <c r="B12" s="80">
        <v>0</v>
      </c>
      <c r="C12" s="80">
        <v>0</v>
      </c>
      <c r="D12" s="80">
        <v>0</v>
      </c>
    </row>
    <row r="13" spans="1:6" x14ac:dyDescent="0.25">
      <c r="A13" s="64" t="s">
        <v>45</v>
      </c>
      <c r="B13" s="80">
        <f t="shared" ref="B13:D13" si="3">+B14</f>
        <v>0</v>
      </c>
      <c r="C13" s="80">
        <f t="shared" si="3"/>
        <v>0</v>
      </c>
      <c r="D13" s="80">
        <f t="shared" si="3"/>
        <v>0</v>
      </c>
    </row>
    <row r="14" spans="1:6" x14ac:dyDescent="0.25">
      <c r="A14" s="75" t="s">
        <v>46</v>
      </c>
      <c r="B14" s="80">
        <v>0</v>
      </c>
      <c r="C14" s="80">
        <v>0</v>
      </c>
      <c r="D14" s="80">
        <v>0</v>
      </c>
    </row>
    <row r="15" spans="1:6" x14ac:dyDescent="0.25">
      <c r="A15" s="66" t="s">
        <v>75</v>
      </c>
      <c r="B15" s="80"/>
      <c r="C15" s="80"/>
      <c r="D15" s="80"/>
    </row>
    <row r="16" spans="1:6" x14ac:dyDescent="0.25">
      <c r="A16" s="75"/>
      <c r="B16" s="80"/>
      <c r="C16" s="80"/>
      <c r="D16" s="80"/>
    </row>
    <row r="17" spans="1:4" x14ac:dyDescent="0.25">
      <c r="A17" s="64" t="s">
        <v>84</v>
      </c>
      <c r="B17" s="80">
        <f t="shared" ref="B17:D17" si="4">+B18+B22+B24</f>
        <v>0</v>
      </c>
      <c r="C17" s="80">
        <f t="shared" si="4"/>
        <v>0</v>
      </c>
      <c r="D17" s="80">
        <f t="shared" si="4"/>
        <v>0</v>
      </c>
    </row>
    <row r="18" spans="1:4" x14ac:dyDescent="0.25">
      <c r="A18" s="64" t="s">
        <v>43</v>
      </c>
      <c r="B18" s="80">
        <f t="shared" ref="B18:D18" si="5">+B19+B20</f>
        <v>0</v>
      </c>
      <c r="C18" s="80">
        <f t="shared" si="5"/>
        <v>0</v>
      </c>
      <c r="D18" s="80">
        <f t="shared" si="5"/>
        <v>0</v>
      </c>
    </row>
    <row r="19" spans="1:4" x14ac:dyDescent="0.25">
      <c r="A19" s="73" t="s">
        <v>44</v>
      </c>
      <c r="B19" s="80">
        <v>0</v>
      </c>
      <c r="C19" s="80">
        <v>0</v>
      </c>
      <c r="D19" s="80">
        <v>0</v>
      </c>
    </row>
    <row r="20" spans="1:4" x14ac:dyDescent="0.25">
      <c r="A20" s="74" t="s">
        <v>80</v>
      </c>
      <c r="B20" s="80">
        <v>0</v>
      </c>
      <c r="C20" s="80">
        <v>0</v>
      </c>
      <c r="D20" s="80">
        <v>0</v>
      </c>
    </row>
    <row r="21" spans="1:4" x14ac:dyDescent="0.25">
      <c r="A21" s="74" t="s">
        <v>81</v>
      </c>
      <c r="B21" s="80"/>
      <c r="C21" s="80"/>
      <c r="D21" s="80"/>
    </row>
    <row r="22" spans="1:4" x14ac:dyDescent="0.25">
      <c r="A22" s="64" t="s">
        <v>82</v>
      </c>
      <c r="B22" s="80">
        <f t="shared" ref="B22:D22" si="6">+B23</f>
        <v>0</v>
      </c>
      <c r="C22" s="80">
        <f t="shared" si="6"/>
        <v>0</v>
      </c>
      <c r="D22" s="80">
        <f t="shared" si="6"/>
        <v>0</v>
      </c>
    </row>
    <row r="23" spans="1:4" x14ac:dyDescent="0.25">
      <c r="A23" s="75" t="s">
        <v>83</v>
      </c>
      <c r="B23" s="80">
        <v>0</v>
      </c>
      <c r="C23" s="80">
        <v>0</v>
      </c>
      <c r="D23" s="80">
        <v>0</v>
      </c>
    </row>
    <row r="24" spans="1:4" x14ac:dyDescent="0.25">
      <c r="A24" s="64" t="s">
        <v>45</v>
      </c>
      <c r="B24" s="80">
        <f t="shared" ref="B24:D24" si="7">+B25</f>
        <v>0</v>
      </c>
      <c r="C24" s="80">
        <f t="shared" si="7"/>
        <v>0</v>
      </c>
      <c r="D24" s="80">
        <f t="shared" si="7"/>
        <v>0</v>
      </c>
    </row>
    <row r="25" spans="1:4" x14ac:dyDescent="0.25">
      <c r="A25" s="75" t="s">
        <v>46</v>
      </c>
      <c r="B25" s="80">
        <v>0</v>
      </c>
      <c r="C25" s="80">
        <v>0</v>
      </c>
      <c r="D25" s="80">
        <v>0</v>
      </c>
    </row>
    <row r="26" spans="1:4" x14ac:dyDescent="0.25">
      <c r="A26" s="66" t="s">
        <v>75</v>
      </c>
      <c r="B26" s="80"/>
      <c r="C26" s="80"/>
      <c r="D26" s="80"/>
    </row>
  </sheetData>
  <mergeCells count="1">
    <mergeCell ref="A2:D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I Opći dio</vt:lpstr>
      <vt:lpstr>A1 - Prihodi </vt:lpstr>
      <vt:lpstr>A2 - Rashodi</vt:lpstr>
      <vt:lpstr>A3 - Rashodi - izvori </vt:lpstr>
      <vt:lpstr>A4- Rashodi - funkcijska</vt:lpstr>
      <vt:lpstr> Račun financiranja-ekonomska</vt:lpstr>
      <vt:lpstr> Račun financiranja-izvori</vt:lpstr>
      <vt:lpstr>'A2 - Rashodi'!Ispis_naslova</vt:lpstr>
      <vt:lpstr>' Račun financiranja-ekonomska'!Podrucje_ispisa</vt:lpstr>
      <vt:lpstr>' Račun financiranja-izvori'!Podrucje_ispisa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Čačija Dubravka</cp:lastModifiedBy>
  <cp:lastPrinted>2023-11-06T13:11:14Z</cp:lastPrinted>
  <dcterms:created xsi:type="dcterms:W3CDTF">2022-12-08T09:05:17Z</dcterms:created>
  <dcterms:modified xsi:type="dcterms:W3CDTF">2024-01-08T13:03:12Z</dcterms:modified>
</cp:coreProperties>
</file>