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la_martina\Desktop\Martina\Financijski izvještaji\2023 godišnji\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E301" i="9" s="1"/>
  <c r="B301" i="9" s="1"/>
  <c r="F301" i="9"/>
  <c r="H300" i="9"/>
  <c r="G300" i="9"/>
  <c r="F300" i="9"/>
  <c r="H299" i="9"/>
  <c r="G299" i="9"/>
  <c r="E299" i="9" s="1"/>
  <c r="B299" i="9" s="1"/>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E283" i="9"/>
  <c r="B283" i="9" s="1"/>
  <c r="H282" i="9"/>
  <c r="G282" i="9"/>
  <c r="F282" i="9"/>
  <c r="E282" i="9"/>
  <c r="H281" i="9"/>
  <c r="G281" i="9"/>
  <c r="F281" i="9"/>
  <c r="F277" i="9" s="1"/>
  <c r="F280" i="9"/>
  <c r="F279" i="9"/>
  <c r="F278" i="9"/>
  <c r="F276" i="9"/>
  <c r="L275" i="9"/>
  <c r="F275" i="9" s="1"/>
  <c r="H275" i="9"/>
  <c r="F274" i="9"/>
  <c r="I273" i="9"/>
  <c r="H273" i="9"/>
  <c r="F273" i="9"/>
  <c r="E272" i="9"/>
  <c r="M271" i="9"/>
  <c r="L271" i="9"/>
  <c r="F271" i="9" s="1"/>
  <c r="B271" i="9" s="1"/>
  <c r="E271" i="9"/>
  <c r="M270" i="9"/>
  <c r="F270" i="9" s="1"/>
  <c r="L270" i="9"/>
  <c r="E270" i="9"/>
  <c r="B270" i="9" s="1"/>
  <c r="M269" i="9"/>
  <c r="L269" i="9"/>
  <c r="F269" i="9"/>
  <c r="E269" i="9"/>
  <c r="M268" i="9"/>
  <c r="L268" i="9"/>
  <c r="F268" i="9"/>
  <c r="B268" i="9" s="1"/>
  <c r="E268" i="9"/>
  <c r="M267" i="9"/>
  <c r="L267" i="9"/>
  <c r="F267" i="9" s="1"/>
  <c r="B267" i="9" s="1"/>
  <c r="E267" i="9"/>
  <c r="M266" i="9"/>
  <c r="F266" i="9" s="1"/>
  <c r="L266" i="9"/>
  <c r="E266" i="9"/>
  <c r="B266" i="9" s="1"/>
  <c r="M265" i="9"/>
  <c r="L265" i="9"/>
  <c r="F265" i="9"/>
  <c r="E265" i="9"/>
  <c r="M264" i="9"/>
  <c r="L264" i="9"/>
  <c r="F264" i="9"/>
  <c r="B264" i="9" s="1"/>
  <c r="E264" i="9"/>
  <c r="M263" i="9"/>
  <c r="L263" i="9"/>
  <c r="F263" i="9" s="1"/>
  <c r="B263" i="9" s="1"/>
  <c r="E263" i="9"/>
  <c r="M262" i="9"/>
  <c r="F262" i="9" s="1"/>
  <c r="L262" i="9"/>
  <c r="E262" i="9"/>
  <c r="B262" i="9" s="1"/>
  <c r="M261" i="9"/>
  <c r="L261" i="9"/>
  <c r="F261" i="9"/>
  <c r="E261" i="9"/>
  <c r="M260" i="9"/>
  <c r="L260" i="9"/>
  <c r="F260" i="9"/>
  <c r="B260" i="9" s="1"/>
  <c r="E260" i="9"/>
  <c r="M259" i="9"/>
  <c r="L259" i="9"/>
  <c r="F259" i="9" s="1"/>
  <c r="B259" i="9" s="1"/>
  <c r="E259" i="9"/>
  <c r="M258" i="9"/>
  <c r="F258" i="9" s="1"/>
  <c r="L258" i="9"/>
  <c r="E258" i="9"/>
  <c r="B258" i="9" s="1"/>
  <c r="M257" i="9"/>
  <c r="L257" i="9"/>
  <c r="F257" i="9"/>
  <c r="E257" i="9"/>
  <c r="M256" i="9"/>
  <c r="L256" i="9"/>
  <c r="F256" i="9"/>
  <c r="B256" i="9" s="1"/>
  <c r="E256" i="9"/>
  <c r="M255" i="9"/>
  <c r="L255" i="9"/>
  <c r="F255" i="9" s="1"/>
  <c r="B255" i="9" s="1"/>
  <c r="E255" i="9"/>
  <c r="M254" i="9"/>
  <c r="F254" i="9" s="1"/>
  <c r="L254" i="9"/>
  <c r="E254" i="9"/>
  <c r="B254" i="9" s="1"/>
  <c r="M253" i="9"/>
  <c r="L253" i="9"/>
  <c r="F253" i="9"/>
  <c r="E253" i="9"/>
  <c r="M252" i="9"/>
  <c r="L252" i="9"/>
  <c r="F252" i="9"/>
  <c r="B252" i="9" s="1"/>
  <c r="E252" i="9"/>
  <c r="M251" i="9"/>
  <c r="L251" i="9"/>
  <c r="F251" i="9" s="1"/>
  <c r="B251" i="9" s="1"/>
  <c r="E251" i="9"/>
  <c r="M250" i="9"/>
  <c r="F250" i="9" s="1"/>
  <c r="L250" i="9"/>
  <c r="E250" i="9"/>
  <c r="B250" i="9" s="1"/>
  <c r="M249" i="9"/>
  <c r="L249" i="9"/>
  <c r="F249" i="9"/>
  <c r="E249" i="9"/>
  <c r="M248" i="9"/>
  <c r="L248" i="9"/>
  <c r="F248" i="9" s="1"/>
  <c r="B248" i="9" s="1"/>
  <c r="E248" i="9"/>
  <c r="M247" i="9"/>
  <c r="L247" i="9"/>
  <c r="F247" i="9" s="1"/>
  <c r="B247" i="9" s="1"/>
  <c r="E247" i="9"/>
  <c r="M246" i="9"/>
  <c r="F246" i="9" s="1"/>
  <c r="L246" i="9"/>
  <c r="E246" i="9"/>
  <c r="B246" i="9" s="1"/>
  <c r="M245" i="9"/>
  <c r="L245" i="9"/>
  <c r="F245" i="9"/>
  <c r="E245" i="9"/>
  <c r="M244" i="9"/>
  <c r="L244" i="9"/>
  <c r="F244" i="9"/>
  <c r="B244" i="9" s="1"/>
  <c r="E244" i="9"/>
  <c r="M243" i="9"/>
  <c r="L243" i="9"/>
  <c r="F243" i="9" s="1"/>
  <c r="B243" i="9" s="1"/>
  <c r="E243" i="9"/>
  <c r="M242" i="9"/>
  <c r="F242" i="9" s="1"/>
  <c r="L242" i="9"/>
  <c r="E242" i="9"/>
  <c r="B242" i="9" s="1"/>
  <c r="M241" i="9"/>
  <c r="L241" i="9"/>
  <c r="F241" i="9"/>
  <c r="E241" i="9"/>
  <c r="M240" i="9"/>
  <c r="L240" i="9"/>
  <c r="F240" i="9" s="1"/>
  <c r="B240" i="9" s="1"/>
  <c r="E240" i="9"/>
  <c r="M239" i="9"/>
  <c r="L239" i="9"/>
  <c r="E239" i="9"/>
  <c r="M238" i="9"/>
  <c r="F238" i="9" s="1"/>
  <c r="L238" i="9"/>
  <c r="E238" i="9"/>
  <c r="M237" i="9"/>
  <c r="L237" i="9"/>
  <c r="F237" i="9"/>
  <c r="E237" i="9"/>
  <c r="M236" i="9"/>
  <c r="L236" i="9"/>
  <c r="F236" i="9"/>
  <c r="B236" i="9" s="1"/>
  <c r="E236" i="9"/>
  <c r="M235" i="9"/>
  <c r="L235" i="9"/>
  <c r="F235" i="9" s="1"/>
  <c r="B235" i="9" s="1"/>
  <c r="E235" i="9"/>
  <c r="M234" i="9"/>
  <c r="F234" i="9" s="1"/>
  <c r="L234" i="9"/>
  <c r="E234" i="9"/>
  <c r="B234" i="9" s="1"/>
  <c r="M233" i="9"/>
  <c r="L233" i="9"/>
  <c r="F233" i="9"/>
  <c r="E233" i="9"/>
  <c r="M232" i="9"/>
  <c r="L232" i="9"/>
  <c r="F232" i="9" s="1"/>
  <c r="B232" i="9" s="1"/>
  <c r="E232" i="9"/>
  <c r="M231" i="9"/>
  <c r="L231" i="9"/>
  <c r="E231" i="9"/>
  <c r="M230" i="9"/>
  <c r="F230" i="9" s="1"/>
  <c r="L230" i="9"/>
  <c r="E230" i="9"/>
  <c r="M229" i="9"/>
  <c r="L229" i="9"/>
  <c r="F229" i="9"/>
  <c r="E229" i="9"/>
  <c r="M228" i="9"/>
  <c r="L228" i="9"/>
  <c r="F228" i="9"/>
  <c r="B228" i="9" s="1"/>
  <c r="E228" i="9"/>
  <c r="M227" i="9"/>
  <c r="L227" i="9"/>
  <c r="F227" i="9" s="1"/>
  <c r="B227" i="9" s="1"/>
  <c r="E227" i="9"/>
  <c r="M226" i="9"/>
  <c r="F226" i="9" s="1"/>
  <c r="L226" i="9"/>
  <c r="E226" i="9"/>
  <c r="M225" i="9"/>
  <c r="L225" i="9"/>
  <c r="F225" i="9"/>
  <c r="E225" i="9"/>
  <c r="M224" i="9"/>
  <c r="L224" i="9"/>
  <c r="F224" i="9" s="1"/>
  <c r="B224" i="9" s="1"/>
  <c r="E224" i="9"/>
  <c r="M223" i="9"/>
  <c r="L223" i="9"/>
  <c r="E223" i="9"/>
  <c r="M222" i="9"/>
  <c r="F222" i="9" s="1"/>
  <c r="L222" i="9"/>
  <c r="E222" i="9"/>
  <c r="M221" i="9"/>
  <c r="L221" i="9"/>
  <c r="E221" i="9"/>
  <c r="M220" i="9"/>
  <c r="F220" i="9" s="1"/>
  <c r="B220" i="9" s="1"/>
  <c r="L220" i="9"/>
  <c r="E220" i="9"/>
  <c r="M219" i="9"/>
  <c r="L219" i="9"/>
  <c r="F219" i="9" s="1"/>
  <c r="B219" i="9" s="1"/>
  <c r="E219" i="9"/>
  <c r="M218" i="9"/>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G142" i="9"/>
  <c r="F142" i="9"/>
  <c r="B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F71" i="9"/>
  <c r="B71" i="9"/>
  <c r="H70" i="9"/>
  <c r="G70" i="9"/>
  <c r="F70" i="9"/>
  <c r="E70" i="9"/>
  <c r="B70" i="9" s="1"/>
  <c r="H69" i="9"/>
  <c r="G69" i="9"/>
  <c r="F69" i="9"/>
  <c r="E69" i="9"/>
  <c r="H68" i="9"/>
  <c r="G68" i="9"/>
  <c r="F68" i="9"/>
  <c r="H67" i="9"/>
  <c r="G67" i="9"/>
  <c r="E67" i="9" s="1"/>
  <c r="F67" i="9"/>
  <c r="B67" i="9"/>
  <c r="H66" i="9"/>
  <c r="G66" i="9"/>
  <c r="F66" i="9"/>
  <c r="E66" i="9"/>
  <c r="B66" i="9" s="1"/>
  <c r="H65" i="9"/>
  <c r="G65" i="9"/>
  <c r="F65" i="9"/>
  <c r="E65" i="9"/>
  <c r="H64" i="9"/>
  <c r="G64" i="9"/>
  <c r="E64" i="9" s="1"/>
  <c r="B64" i="9" s="1"/>
  <c r="F64" i="9"/>
  <c r="H63" i="9"/>
  <c r="G63" i="9"/>
  <c r="E63" i="9" s="1"/>
  <c r="F63" i="9"/>
  <c r="B63" i="9"/>
  <c r="H62" i="9"/>
  <c r="G62" i="9"/>
  <c r="F62" i="9"/>
  <c r="E62" i="9"/>
  <c r="B62" i="9" s="1"/>
  <c r="H61" i="9"/>
  <c r="G61" i="9"/>
  <c r="F61" i="9"/>
  <c r="E61" i="9"/>
  <c r="H60" i="9"/>
  <c r="G60" i="9"/>
  <c r="E60" i="9" s="1"/>
  <c r="B60" i="9" s="1"/>
  <c r="F60" i="9"/>
  <c r="H59" i="9"/>
  <c r="G59" i="9"/>
  <c r="E59" i="9" s="1"/>
  <c r="F59" i="9"/>
  <c r="B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H52" i="9"/>
  <c r="G52" i="9"/>
  <c r="E52" i="9" s="1"/>
  <c r="B52" i="9" s="1"/>
  <c r="F52" i="9"/>
  <c r="H51" i="9"/>
  <c r="G51" i="9"/>
  <c r="E51" i="9" s="1"/>
  <c r="F51" i="9"/>
  <c r="B51" i="9"/>
  <c r="H50" i="9"/>
  <c r="G50" i="9"/>
  <c r="F50" i="9"/>
  <c r="E50" i="9"/>
  <c r="B50" i="9" s="1"/>
  <c r="H49" i="9"/>
  <c r="G49" i="9"/>
  <c r="F49" i="9"/>
  <c r="E49" i="9"/>
  <c r="B49" i="9" s="1"/>
  <c r="H48" i="9"/>
  <c r="G48" i="9"/>
  <c r="E48" i="9" s="1"/>
  <c r="B48" i="9" s="1"/>
  <c r="F48" i="9"/>
  <c r="H47" i="9"/>
  <c r="G47" i="9"/>
  <c r="F47" i="9"/>
  <c r="H46" i="9"/>
  <c r="E46" i="9" s="1"/>
  <c r="B46" i="9" s="1"/>
  <c r="G46" i="9"/>
  <c r="F46" i="9"/>
  <c r="H45" i="9"/>
  <c r="G45" i="9"/>
  <c r="F45" i="9"/>
  <c r="H44" i="9"/>
  <c r="G44" i="9"/>
  <c r="F44" i="9"/>
  <c r="H43" i="9"/>
  <c r="G43" i="9"/>
  <c r="F43" i="9"/>
  <c r="H42" i="9"/>
  <c r="E42" i="9" s="1"/>
  <c r="B42" i="9" s="1"/>
  <c r="G42" i="9"/>
  <c r="F42" i="9"/>
  <c r="H41" i="9"/>
  <c r="E41" i="9" s="1"/>
  <c r="G41" i="9"/>
  <c r="F41" i="9"/>
  <c r="H40" i="9"/>
  <c r="G40" i="9"/>
  <c r="F40" i="9"/>
  <c r="H39" i="9"/>
  <c r="G39" i="9"/>
  <c r="E39" i="9" s="1"/>
  <c r="F39" i="9"/>
  <c r="B39" i="9"/>
  <c r="H38" i="9"/>
  <c r="E38" i="9" s="1"/>
  <c r="B38" i="9" s="1"/>
  <c r="G38" i="9"/>
  <c r="F38" i="9"/>
  <c r="H37" i="9"/>
  <c r="G37" i="9"/>
  <c r="F37" i="9"/>
  <c r="E37" i="9"/>
  <c r="H36" i="9"/>
  <c r="G36" i="9"/>
  <c r="E36" i="9" s="1"/>
  <c r="F36" i="9"/>
  <c r="H35" i="9"/>
  <c r="G35" i="9"/>
  <c r="E35" i="9" s="1"/>
  <c r="F35" i="9"/>
  <c r="B35" i="9"/>
  <c r="H34" i="9"/>
  <c r="G34" i="9"/>
  <c r="E34" i="9" s="1"/>
  <c r="B34" i="9" s="1"/>
  <c r="F34" i="9"/>
  <c r="H33" i="9"/>
  <c r="G33" i="9"/>
  <c r="F33" i="9"/>
  <c r="H32" i="9"/>
  <c r="G32" i="9"/>
  <c r="F32" i="9"/>
  <c r="H31" i="9"/>
  <c r="G31" i="9"/>
  <c r="E31" i="9" s="1"/>
  <c r="B31" i="9" s="1"/>
  <c r="F31" i="9"/>
  <c r="H30" i="9"/>
  <c r="G30" i="9"/>
  <c r="F30" i="9"/>
  <c r="H29" i="9"/>
  <c r="G29" i="9"/>
  <c r="F29" i="9"/>
  <c r="E29" i="9"/>
  <c r="H28" i="9"/>
  <c r="G28" i="9"/>
  <c r="F28" i="9"/>
  <c r="H27" i="9"/>
  <c r="G27" i="9"/>
  <c r="F27" i="9"/>
  <c r="H26" i="9"/>
  <c r="G26" i="9"/>
  <c r="F26" i="9"/>
  <c r="E26" i="9"/>
  <c r="B26" i="9" s="1"/>
  <c r="H25" i="9"/>
  <c r="G25" i="9"/>
  <c r="F25" i="9"/>
  <c r="E25" i="9"/>
  <c r="H24" i="9"/>
  <c r="G24" i="9"/>
  <c r="E24" i="9" s="1"/>
  <c r="F24" i="9"/>
  <c r="H23" i="9"/>
  <c r="G23" i="9"/>
  <c r="F23" i="9"/>
  <c r="H22" i="9"/>
  <c r="G22" i="9"/>
  <c r="F22" i="9"/>
  <c r="E22" i="9"/>
  <c r="B22" i="9" s="1"/>
  <c r="F21" i="9"/>
  <c r="F4" i="9"/>
  <c r="O3" i="9"/>
  <c r="I3" i="9"/>
  <c r="H3" i="9"/>
  <c r="G3" i="9"/>
  <c r="D101" i="8"/>
  <c r="D95" i="8"/>
  <c r="D90" i="8"/>
  <c r="D85" i="8"/>
  <c r="C1560" i="1" s="1"/>
  <c r="D80" i="8"/>
  <c r="D75" i="8"/>
  <c r="D70" i="8"/>
  <c r="D65" i="8"/>
  <c r="D60" i="8"/>
  <c r="C1535" i="1" s="1"/>
  <c r="H1535" i="1" s="1"/>
  <c r="D55" i="8"/>
  <c r="C1530" i="1" s="1"/>
  <c r="H1530" i="1" s="1"/>
  <c r="D50" i="8"/>
  <c r="C1525" i="1" s="1"/>
  <c r="G1525" i="1" s="1"/>
  <c r="D44" i="8"/>
  <c r="D36" i="8"/>
  <c r="D26" i="8"/>
  <c r="D24" i="8" s="1"/>
  <c r="C1499" i="1" s="1"/>
  <c r="H1499" i="1" s="1"/>
  <c r="D18" i="8"/>
  <c r="D8" i="8"/>
  <c r="C1483" i="1" s="1"/>
  <c r="D6" i="8"/>
  <c r="C1481" i="1" s="1"/>
  <c r="G1481" i="1" s="1"/>
  <c r="E44" i="7"/>
  <c r="D44" i="7"/>
  <c r="E39" i="7"/>
  <c r="D39" i="7"/>
  <c r="E38" i="7"/>
  <c r="E30" i="7"/>
  <c r="D30" i="7"/>
  <c r="E23" i="7"/>
  <c r="D23" i="7"/>
  <c r="D22" i="7"/>
  <c r="H30" i="3" s="1"/>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1299"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F250" i="5" s="1"/>
  <c r="D250" i="5"/>
  <c r="F249" i="5"/>
  <c r="F248" i="5"/>
  <c r="F247" i="5"/>
  <c r="E246" i="5"/>
  <c r="D246" i="5"/>
  <c r="F246" i="5" s="1"/>
  <c r="D245" i="5"/>
  <c r="F245" i="5" s="1"/>
  <c r="F244" i="5"/>
  <c r="F243" i="5"/>
  <c r="E242" i="5"/>
  <c r="D1219" i="1" s="1"/>
  <c r="D242" i="5"/>
  <c r="F242" i="5" s="1"/>
  <c r="F241" i="5"/>
  <c r="F240" i="5"/>
  <c r="E239" i="5"/>
  <c r="E238" i="5" s="1"/>
  <c r="D239" i="5"/>
  <c r="C1216" i="1"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E190" i="5"/>
  <c r="H309" i="9" s="1"/>
  <c r="F189" i="5"/>
  <c r="F188" i="5"/>
  <c r="F187" i="5"/>
  <c r="F186" i="5"/>
  <c r="F185" i="5"/>
  <c r="F184" i="5"/>
  <c r="F183" i="5"/>
  <c r="F182" i="5"/>
  <c r="F181" i="5"/>
  <c r="E180" i="5"/>
  <c r="D1157" i="1" s="1"/>
  <c r="D180" i="5"/>
  <c r="F179" i="5"/>
  <c r="F178" i="5"/>
  <c r="E177" i="5"/>
  <c r="D1154" i="1"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G290" i="9" s="1"/>
  <c r="F148" i="5"/>
  <c r="F147" i="5"/>
  <c r="E146" i="5"/>
  <c r="D1124" i="1" s="1"/>
  <c r="D146" i="5"/>
  <c r="F145" i="5"/>
  <c r="F144" i="5"/>
  <c r="F143" i="5"/>
  <c r="F142" i="5"/>
  <c r="E142" i="5"/>
  <c r="D1120" i="1" s="1"/>
  <c r="H1120" i="1" s="1"/>
  <c r="D142" i="5"/>
  <c r="F141" i="5"/>
  <c r="F140" i="5"/>
  <c r="F139" i="5"/>
  <c r="F138" i="5"/>
  <c r="F137" i="5"/>
  <c r="F136" i="5"/>
  <c r="F135" i="5"/>
  <c r="E135" i="5"/>
  <c r="D135" i="5"/>
  <c r="F134" i="5"/>
  <c r="E134" i="5"/>
  <c r="D1112" i="1" s="1"/>
  <c r="G1112" i="1" s="1"/>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G289" i="9" s="1"/>
  <c r="D87" i="5"/>
  <c r="F87" i="5" s="1"/>
  <c r="F86" i="5"/>
  <c r="F85" i="5"/>
  <c r="F84" i="5"/>
  <c r="F83" i="5"/>
  <c r="F82" i="5"/>
  <c r="F81" i="5"/>
  <c r="F80" i="5"/>
  <c r="F79" i="5"/>
  <c r="E79" i="5"/>
  <c r="D79" i="5"/>
  <c r="E78" i="5"/>
  <c r="D78" i="5"/>
  <c r="C1056" i="1"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C1034" i="1"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3" i="5"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19" i="1"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D568" i="4"/>
  <c r="E567" i="4"/>
  <c r="D561"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3" i="4"/>
  <c r="F482" i="4"/>
  <c r="E481" i="4"/>
  <c r="D475" i="1" s="1"/>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C413" i="1" s="1"/>
  <c r="E417" i="4"/>
  <c r="D412" i="1" s="1"/>
  <c r="D417" i="4"/>
  <c r="C412" i="1" s="1"/>
  <c r="E416" i="4"/>
  <c r="D416" i="4"/>
  <c r="C411" i="1" s="1"/>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C364" i="1" s="1"/>
  <c r="F368" i="4"/>
  <c r="F367" i="4"/>
  <c r="F366" i="4"/>
  <c r="F365" i="4"/>
  <c r="E364" i="4"/>
  <c r="D364" i="4"/>
  <c r="C359" i="1" s="1"/>
  <c r="F362" i="4"/>
  <c r="F361" i="4"/>
  <c r="F360" i="4"/>
  <c r="F359" i="4"/>
  <c r="F358" i="4"/>
  <c r="F357" i="4"/>
  <c r="E356" i="4"/>
  <c r="D351" i="1" s="1"/>
  <c r="D356" i="4"/>
  <c r="F355" i="4"/>
  <c r="F354" i="4"/>
  <c r="F353" i="4"/>
  <c r="F352" i="4"/>
  <c r="E352" i="4"/>
  <c r="D352" i="4"/>
  <c r="E351"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D304" i="4"/>
  <c r="F304" i="4" s="1"/>
  <c r="F303" i="4"/>
  <c r="F302" i="4"/>
  <c r="F301" i="4"/>
  <c r="F300" i="4"/>
  <c r="E300" i="4"/>
  <c r="E299" i="4" s="1"/>
  <c r="D294" i="1"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C269" i="1" s="1"/>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D206" i="1" s="1"/>
  <c r="D210" i="4"/>
  <c r="C206" i="1"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4" i="1" s="1"/>
  <c r="G184" i="1" s="1"/>
  <c r="D188" i="4"/>
  <c r="F188" i="4" s="1"/>
  <c r="F187" i="4"/>
  <c r="F186" i="4"/>
  <c r="F185" i="4"/>
  <c r="F184" i="4"/>
  <c r="F183" i="4"/>
  <c r="F182" i="4"/>
  <c r="F181" i="4"/>
  <c r="F180" i="4"/>
  <c r="F179" i="4"/>
  <c r="F178" i="4"/>
  <c r="E177" i="4"/>
  <c r="D173" i="1" s="1"/>
  <c r="D177" i="4"/>
  <c r="F176" i="4"/>
  <c r="F175" i="4"/>
  <c r="F174" i="4"/>
  <c r="F173" i="4"/>
  <c r="F172" i="4"/>
  <c r="F171" i="4"/>
  <c r="F170" i="4"/>
  <c r="E169" i="4"/>
  <c r="D169" i="4"/>
  <c r="D163" i="4" s="1"/>
  <c r="F168" i="4"/>
  <c r="F167" i="4"/>
  <c r="F166" i="4"/>
  <c r="F165" i="4"/>
  <c r="E164" i="4"/>
  <c r="D164" i="4"/>
  <c r="F162" i="4"/>
  <c r="F161" i="4"/>
  <c r="F160" i="4"/>
  <c r="E159" i="4"/>
  <c r="D155" i="1" s="1"/>
  <c r="H155" i="1" s="1"/>
  <c r="D159" i="4"/>
  <c r="F158" i="4"/>
  <c r="F157" i="4"/>
  <c r="F156" i="4"/>
  <c r="F155" i="4"/>
  <c r="F154" i="4"/>
  <c r="E153" i="4"/>
  <c r="E152" i="4" s="1"/>
  <c r="D148" i="1" s="1"/>
  <c r="D153" i="4"/>
  <c r="D152" i="4" s="1"/>
  <c r="C148" i="1"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E124" i="4" s="1"/>
  <c r="D125" i="4"/>
  <c r="D124" i="4"/>
  <c r="F123" i="4"/>
  <c r="F122" i="4"/>
  <c r="F121" i="4"/>
  <c r="E120" i="4"/>
  <c r="D120" i="4"/>
  <c r="F120" i="4" s="1"/>
  <c r="F119" i="4"/>
  <c r="F118" i="4"/>
  <c r="F117" i="4"/>
  <c r="F116" i="4"/>
  <c r="F115" i="4"/>
  <c r="F114" i="4"/>
  <c r="F113" i="4"/>
  <c r="E112" i="4"/>
  <c r="D112" i="4"/>
  <c r="C108" i="1" s="1"/>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D82" i="4"/>
  <c r="F81" i="4"/>
  <c r="F80" i="4"/>
  <c r="F79" i="4"/>
  <c r="F78" i="4"/>
  <c r="E77" i="4"/>
  <c r="F77" i="4" s="1"/>
  <c r="D77" i="4"/>
  <c r="F76" i="4"/>
  <c r="F75" i="4"/>
  <c r="E74" i="4"/>
  <c r="D70" i="1" s="1"/>
  <c r="D74" i="4"/>
  <c r="F73" i="4"/>
  <c r="F72" i="4"/>
  <c r="E71" i="4"/>
  <c r="D71" i="4"/>
  <c r="F71" i="4" s="1"/>
  <c r="F70" i="4"/>
  <c r="F69" i="4"/>
  <c r="E68" i="4"/>
  <c r="D64" i="1" s="1"/>
  <c r="D68" i="4"/>
  <c r="F68" i="4" s="1"/>
  <c r="F67" i="4"/>
  <c r="F66" i="4"/>
  <c r="F65" i="4"/>
  <c r="E65" i="4"/>
  <c r="D65" i="4"/>
  <c r="F64" i="4"/>
  <c r="F63" i="4"/>
  <c r="F62" i="4"/>
  <c r="E62" i="4"/>
  <c r="D62" i="4"/>
  <c r="F61" i="4"/>
  <c r="F60" i="4"/>
  <c r="E59" i="4"/>
  <c r="D59" i="4"/>
  <c r="F59" i="4" s="1"/>
  <c r="F58" i="4"/>
  <c r="F57" i="4"/>
  <c r="F56" i="4"/>
  <c r="F55" i="4"/>
  <c r="E54" i="4"/>
  <c r="D54" i="4"/>
  <c r="D50" i="4" s="1"/>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C4" i="1"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C1575" i="1"/>
  <c r="G1574" i="1"/>
  <c r="C1574" i="1"/>
  <c r="H1574" i="1" s="1"/>
  <c r="H1573" i="1"/>
  <c r="C1573" i="1"/>
  <c r="G1573" i="1" s="1"/>
  <c r="H1572" i="1"/>
  <c r="G1572" i="1"/>
  <c r="C1572" i="1"/>
  <c r="H1571" i="1"/>
  <c r="G1571" i="1"/>
  <c r="C1571" i="1"/>
  <c r="G1570"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2" i="1" s="1"/>
  <c r="C1561" i="1"/>
  <c r="G1561" i="1" s="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C1536" i="1"/>
  <c r="H1536" i="1" s="1"/>
  <c r="G1534" i="1"/>
  <c r="C1534" i="1"/>
  <c r="H1534" i="1" s="1"/>
  <c r="C1533" i="1"/>
  <c r="G1533" i="1" s="1"/>
  <c r="G1532" i="1"/>
  <c r="C1532" i="1"/>
  <c r="H1532" i="1" s="1"/>
  <c r="C1531" i="1"/>
  <c r="G1531" i="1" s="1"/>
  <c r="H1529" i="1"/>
  <c r="C1529" i="1"/>
  <c r="G1529" i="1" s="1"/>
  <c r="H1528" i="1"/>
  <c r="G1528" i="1"/>
  <c r="C1528" i="1"/>
  <c r="C1527" i="1"/>
  <c r="H1527" i="1" s="1"/>
  <c r="C1526" i="1"/>
  <c r="H1526" i="1" s="1"/>
  <c r="H1523" i="1"/>
  <c r="G1523" i="1"/>
  <c r="C1523" i="1"/>
  <c r="C1522"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H1507" i="1"/>
  <c r="G1507" i="1"/>
  <c r="C1507" i="1"/>
  <c r="C1506" i="1"/>
  <c r="H1505" i="1"/>
  <c r="C1505" i="1"/>
  <c r="G1505" i="1" s="1"/>
  <c r="C1504" i="1"/>
  <c r="H1504" i="1" s="1"/>
  <c r="C1503" i="1"/>
  <c r="G1502" i="1"/>
  <c r="C1502" i="1"/>
  <c r="H1502" i="1" s="1"/>
  <c r="H1500" i="1"/>
  <c r="G1500" i="1"/>
  <c r="C1500" i="1"/>
  <c r="C1498" i="1"/>
  <c r="H1497" i="1"/>
  <c r="C1497" i="1"/>
  <c r="G1497" i="1" s="1"/>
  <c r="H1496" i="1"/>
  <c r="G1496" i="1"/>
  <c r="C1496" i="1"/>
  <c r="C1495" i="1"/>
  <c r="G1494" i="1"/>
  <c r="C1494" i="1"/>
  <c r="H1494" i="1" s="1"/>
  <c r="C1493" i="1"/>
  <c r="H1492" i="1"/>
  <c r="G1492" i="1"/>
  <c r="C1492" i="1"/>
  <c r="C1491" i="1"/>
  <c r="H1491" i="1" s="1"/>
  <c r="C1490" i="1"/>
  <c r="H1489" i="1"/>
  <c r="C1489" i="1"/>
  <c r="G1489" i="1" s="1"/>
  <c r="H1488" i="1"/>
  <c r="G1488" i="1"/>
  <c r="C1488" i="1"/>
  <c r="C1487" i="1"/>
  <c r="C1486" i="1"/>
  <c r="H1486" i="1" s="1"/>
  <c r="C1485" i="1"/>
  <c r="H1484" i="1"/>
  <c r="C1484" i="1"/>
  <c r="G1484" i="1" s="1"/>
  <c r="C1482" i="1"/>
  <c r="H1480" i="1"/>
  <c r="G1480" i="1"/>
  <c r="C1480" i="1"/>
  <c r="D1479" i="1"/>
  <c r="H1479" i="1" s="1"/>
  <c r="C1479" i="1"/>
  <c r="H1478" i="1"/>
  <c r="G1478" i="1"/>
  <c r="D1478" i="1"/>
  <c r="J1478" i="1" s="1"/>
  <c r="C1478" i="1"/>
  <c r="J1477" i="1"/>
  <c r="D1477" i="1"/>
  <c r="C1477" i="1"/>
  <c r="J1476" i="1"/>
  <c r="D1476" i="1"/>
  <c r="C1476" i="1"/>
  <c r="D1475" i="1"/>
  <c r="C1475" i="1"/>
  <c r="D1474" i="1"/>
  <c r="H1474" i="1" s="1"/>
  <c r="C1474" i="1"/>
  <c r="J1473" i="1"/>
  <c r="H1473" i="1"/>
  <c r="G1473" i="1"/>
  <c r="I1473" i="1" s="1"/>
  <c r="D1473" i="1"/>
  <c r="C1473" i="1"/>
  <c r="D1472" i="1"/>
  <c r="C1472" i="1"/>
  <c r="D1471" i="1"/>
  <c r="C1471" i="1"/>
  <c r="D1470" i="1"/>
  <c r="D1469" i="1"/>
  <c r="D1468" i="1"/>
  <c r="C1468" i="1"/>
  <c r="J1468" i="1" s="1"/>
  <c r="D1467" i="1"/>
  <c r="C1467" i="1"/>
  <c r="H1466" i="1"/>
  <c r="D1466" i="1"/>
  <c r="C1466" i="1"/>
  <c r="J1465" i="1"/>
  <c r="H1465" i="1"/>
  <c r="G1465" i="1"/>
  <c r="D1465" i="1"/>
  <c r="C1465" i="1"/>
  <c r="J1464" i="1"/>
  <c r="D1464" i="1"/>
  <c r="C1464" i="1"/>
  <c r="J1463" i="1"/>
  <c r="D1463" i="1"/>
  <c r="C1463" i="1"/>
  <c r="D1462" i="1"/>
  <c r="H1462" i="1" s="1"/>
  <c r="C1462" i="1"/>
  <c r="D1461" i="1"/>
  <c r="C1461" i="1"/>
  <c r="G1460" i="1"/>
  <c r="D1460" i="1"/>
  <c r="C1460" i="1"/>
  <c r="H1459" i="1"/>
  <c r="I1459" i="1" s="1"/>
  <c r="D1459" i="1"/>
  <c r="C1459" i="1"/>
  <c r="G1459" i="1" s="1"/>
  <c r="J1458" i="1"/>
  <c r="H1458" i="1"/>
  <c r="D1458" i="1"/>
  <c r="G1458" i="1" s="1"/>
  <c r="C1458" i="1"/>
  <c r="D1457" i="1"/>
  <c r="J1457" i="1" s="1"/>
  <c r="C1457" i="1"/>
  <c r="D1456" i="1"/>
  <c r="C1456" i="1"/>
  <c r="J1456" i="1" s="1"/>
  <c r="D1455" i="1"/>
  <c r="C1455" i="1"/>
  <c r="H1455" i="1" s="1"/>
  <c r="C1454" i="1"/>
  <c r="C1453" i="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D1395" i="1"/>
  <c r="C1395" i="1"/>
  <c r="H1394" i="1"/>
  <c r="G1394" i="1"/>
  <c r="D1394" i="1"/>
  <c r="C1394"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G1278" i="1" s="1"/>
  <c r="H1277" i="1"/>
  <c r="G1277" i="1"/>
  <c r="D1277" i="1"/>
  <c r="C1277" i="1"/>
  <c r="H1276" i="1"/>
  <c r="G1276" i="1"/>
  <c r="D1276" i="1"/>
  <c r="C1276" i="1"/>
  <c r="H1275" i="1"/>
  <c r="G1275" i="1"/>
  <c r="D1275" i="1"/>
  <c r="C1275" i="1"/>
  <c r="H1274" i="1"/>
  <c r="G1274" i="1"/>
  <c r="D1274" i="1"/>
  <c r="C1274" i="1"/>
  <c r="D1273" i="1"/>
  <c r="C1273" i="1"/>
  <c r="H1272" i="1"/>
  <c r="G1272" i="1"/>
  <c r="D1272" i="1"/>
  <c r="C1272" i="1"/>
  <c r="D1271" i="1"/>
  <c r="C1271" i="1"/>
  <c r="H1271" i="1" s="1"/>
  <c r="H1270" i="1"/>
  <c r="G1270" i="1"/>
  <c r="D1270" i="1"/>
  <c r="C1270" i="1"/>
  <c r="H1269" i="1"/>
  <c r="G1269" i="1"/>
  <c r="D1269" i="1"/>
  <c r="C1269" i="1"/>
  <c r="H1268" i="1"/>
  <c r="G1268" i="1"/>
  <c r="D1268" i="1"/>
  <c r="C1268" i="1"/>
  <c r="H1267" i="1"/>
  <c r="G1267" i="1"/>
  <c r="D1267" i="1"/>
  <c r="C1267" i="1"/>
  <c r="D1266" i="1"/>
  <c r="C1266" i="1"/>
  <c r="H1265" i="1"/>
  <c r="D1265" i="1"/>
  <c r="G1265" i="1" s="1"/>
  <c r="C1265" i="1"/>
  <c r="H1264" i="1"/>
  <c r="D1264" i="1"/>
  <c r="C1264" i="1"/>
  <c r="G1264" i="1" s="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D1245" i="1"/>
  <c r="C1245" i="1"/>
  <c r="H1244" i="1"/>
  <c r="D1244" i="1"/>
  <c r="C1244" i="1"/>
  <c r="H1243" i="1"/>
  <c r="G1243" i="1"/>
  <c r="D1243" i="1"/>
  <c r="C1243" i="1"/>
  <c r="H1242" i="1"/>
  <c r="D1242" i="1"/>
  <c r="G1242" i="1" s="1"/>
  <c r="C1242" i="1"/>
  <c r="D1241" i="1"/>
  <c r="C1241" i="1"/>
  <c r="D1240" i="1"/>
  <c r="C1240" i="1"/>
  <c r="H1239" i="1"/>
  <c r="G1239" i="1"/>
  <c r="D1239" i="1"/>
  <c r="C1239" i="1"/>
  <c r="H1238" i="1"/>
  <c r="G1238" i="1"/>
  <c r="D1238" i="1"/>
  <c r="C1238" i="1"/>
  <c r="D1237" i="1"/>
  <c r="H1237" i="1" s="1"/>
  <c r="C1237" i="1"/>
  <c r="D1236" i="1"/>
  <c r="D1235" i="1"/>
  <c r="H1234" i="1"/>
  <c r="G1234" i="1"/>
  <c r="D1234" i="1"/>
  <c r="C1234" i="1"/>
  <c r="D1233" i="1"/>
  <c r="H1233" i="1" s="1"/>
  <c r="C1233" i="1"/>
  <c r="H1232" i="1"/>
  <c r="D1232" i="1"/>
  <c r="G1232" i="1" s="1"/>
  <c r="C1232" i="1"/>
  <c r="H1231" i="1"/>
  <c r="G1231" i="1"/>
  <c r="D1231" i="1"/>
  <c r="C1231" i="1"/>
  <c r="H1230" i="1"/>
  <c r="G1230" i="1"/>
  <c r="D1230" i="1"/>
  <c r="C1230" i="1"/>
  <c r="D1229" i="1"/>
  <c r="H1229" i="1" s="1"/>
  <c r="C1229" i="1"/>
  <c r="D1228" i="1"/>
  <c r="H1228" i="1" s="1"/>
  <c r="C1228" i="1"/>
  <c r="C1227" i="1"/>
  <c r="H1226" i="1"/>
  <c r="G1226" i="1"/>
  <c r="D1226" i="1"/>
  <c r="C1226" i="1"/>
  <c r="H1225" i="1"/>
  <c r="G1225" i="1"/>
  <c r="D1225" i="1"/>
  <c r="C1225" i="1"/>
  <c r="H1224" i="1"/>
  <c r="G1224" i="1"/>
  <c r="D1224" i="1"/>
  <c r="C1224" i="1"/>
  <c r="H1223" i="1"/>
  <c r="G1223" i="1"/>
  <c r="D1223" i="1"/>
  <c r="C1223" i="1"/>
  <c r="D1221" i="1"/>
  <c r="H1221" i="1" s="1"/>
  <c r="C1221" i="1"/>
  <c r="H1220" i="1"/>
  <c r="D1220" i="1"/>
  <c r="G1220" i="1" s="1"/>
  <c r="C1220" i="1"/>
  <c r="D1218" i="1"/>
  <c r="C1218" i="1"/>
  <c r="G1218" i="1" s="1"/>
  <c r="H1217" i="1"/>
  <c r="D1217" i="1"/>
  <c r="G1217" i="1" s="1"/>
  <c r="C1217" i="1"/>
  <c r="H1213" i="1"/>
  <c r="G1213" i="1"/>
  <c r="D1213" i="1"/>
  <c r="C1213" i="1"/>
  <c r="H1212" i="1"/>
  <c r="D1212" i="1"/>
  <c r="G1212" i="1" s="1"/>
  <c r="C1212" i="1"/>
  <c r="H1211" i="1"/>
  <c r="D1211" i="1"/>
  <c r="G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C1166" i="1"/>
  <c r="G1166" i="1" s="1"/>
  <c r="D1165" i="1"/>
  <c r="H1165" i="1" s="1"/>
  <c r="C1165" i="1"/>
  <c r="D1164" i="1"/>
  <c r="H1164" i="1" s="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C1157" i="1"/>
  <c r="D1156" i="1"/>
  <c r="H1156" i="1" s="1"/>
  <c r="C1156" i="1"/>
  <c r="G1155" i="1"/>
  <c r="D1155" i="1"/>
  <c r="H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D1141" i="1"/>
  <c r="H1141" i="1" s="1"/>
  <c r="C1141" i="1"/>
  <c r="H1140" i="1"/>
  <c r="G1140" i="1"/>
  <c r="D1140" i="1"/>
  <c r="C1140" i="1"/>
  <c r="D1139" i="1"/>
  <c r="H1139" i="1" s="1"/>
  <c r="C1139" i="1"/>
  <c r="G1139" i="1" s="1"/>
  <c r="H1138" i="1"/>
  <c r="D1138" i="1"/>
  <c r="G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D1131" i="1"/>
  <c r="H1131" i="1" s="1"/>
  <c r="C1131" i="1"/>
  <c r="H1130" i="1"/>
  <c r="G1130" i="1"/>
  <c r="D1130" i="1"/>
  <c r="C1130" i="1"/>
  <c r="H1129" i="1"/>
  <c r="G1129" i="1"/>
  <c r="D1129" i="1"/>
  <c r="C1129" i="1"/>
  <c r="D1128" i="1"/>
  <c r="C1128" i="1"/>
  <c r="H1128" i="1" s="1"/>
  <c r="D1127" i="1"/>
  <c r="C1127" i="1"/>
  <c r="H1126" i="1"/>
  <c r="G1126" i="1"/>
  <c r="D1126" i="1"/>
  <c r="C1126" i="1"/>
  <c r="H1125" i="1"/>
  <c r="G1125" i="1"/>
  <c r="D1125" i="1"/>
  <c r="C1125" i="1"/>
  <c r="H1123" i="1"/>
  <c r="G1123" i="1"/>
  <c r="D1123" i="1"/>
  <c r="C1123" i="1"/>
  <c r="H1122" i="1"/>
  <c r="G1122" i="1"/>
  <c r="D1122" i="1"/>
  <c r="C1122" i="1"/>
  <c r="H1121" i="1"/>
  <c r="G1121" i="1"/>
  <c r="D1121" i="1"/>
  <c r="C1121"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C1066" i="1"/>
  <c r="C1065" i="1"/>
  <c r="D1064" i="1"/>
  <c r="H1064" i="1" s="1"/>
  <c r="C1064" i="1"/>
  <c r="G1064" i="1" s="1"/>
  <c r="H1063" i="1"/>
  <c r="D1063" i="1"/>
  <c r="C1063" i="1"/>
  <c r="G1063" i="1" s="1"/>
  <c r="H1062" i="1"/>
  <c r="G1062" i="1"/>
  <c r="D1062" i="1"/>
  <c r="C1062" i="1"/>
  <c r="H1061" i="1"/>
  <c r="D1061" i="1"/>
  <c r="G1061" i="1" s="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D1049" i="1"/>
  <c r="H1049" i="1" s="1"/>
  <c r="C1049" i="1"/>
  <c r="D1048" i="1"/>
  <c r="H1048" i="1" s="1"/>
  <c r="C1048" i="1"/>
  <c r="H1045" i="1"/>
  <c r="G1045" i="1"/>
  <c r="D1045" i="1"/>
  <c r="C1045" i="1"/>
  <c r="H1044" i="1"/>
  <c r="G1044" i="1"/>
  <c r="D1044" i="1"/>
  <c r="C1044" i="1"/>
  <c r="D1043" i="1"/>
  <c r="H1043" i="1" s="1"/>
  <c r="C1043" i="1"/>
  <c r="D1042" i="1"/>
  <c r="C1042" i="1"/>
  <c r="D1040" i="1"/>
  <c r="H1040" i="1" s="1"/>
  <c r="C1040" i="1"/>
  <c r="D1039" i="1"/>
  <c r="H1039" i="1" s="1"/>
  <c r="C1039" i="1"/>
  <c r="H1038" i="1"/>
  <c r="G1038" i="1"/>
  <c r="D1038" i="1"/>
  <c r="C1038" i="1"/>
  <c r="H1037" i="1"/>
  <c r="G1037" i="1"/>
  <c r="D1037" i="1"/>
  <c r="C1037" i="1"/>
  <c r="H1036" i="1"/>
  <c r="G1036" i="1"/>
  <c r="D1036" i="1"/>
  <c r="C1036" i="1"/>
  <c r="G1035" i="1"/>
  <c r="D1035" i="1"/>
  <c r="H1035" i="1" s="1"/>
  <c r="C1035" i="1"/>
  <c r="D1033" i="1"/>
  <c r="G1033" i="1" s="1"/>
  <c r="C1033" i="1"/>
  <c r="D1032" i="1"/>
  <c r="H1032" i="1" s="1"/>
  <c r="C1032" i="1"/>
  <c r="D1031" i="1"/>
  <c r="H1031" i="1" s="1"/>
  <c r="C1031" i="1"/>
  <c r="D1030" i="1"/>
  <c r="H1029" i="1"/>
  <c r="G1029" i="1"/>
  <c r="D1029" i="1"/>
  <c r="C1029" i="1"/>
  <c r="H1028" i="1"/>
  <c r="D1028" i="1"/>
  <c r="G1028" i="1" s="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D1015" i="1"/>
  <c r="G1015" i="1" s="1"/>
  <c r="C1015" i="1"/>
  <c r="G1014" i="1"/>
  <c r="D1014" i="1"/>
  <c r="H1014" i="1" s="1"/>
  <c r="C1014" i="1"/>
  <c r="C1013" i="1"/>
  <c r="H1012" i="1"/>
  <c r="G1012" i="1"/>
  <c r="D1012" i="1"/>
  <c r="C1012" i="1"/>
  <c r="H1011" i="1"/>
  <c r="G1011" i="1"/>
  <c r="D1011" i="1"/>
  <c r="C1011" i="1"/>
  <c r="H1010" i="1"/>
  <c r="G1010" i="1"/>
  <c r="D1010" i="1"/>
  <c r="C1010" i="1"/>
  <c r="H1009" i="1"/>
  <c r="G1009" i="1"/>
  <c r="D1009" i="1"/>
  <c r="C1009" i="1"/>
  <c r="D1008" i="1"/>
  <c r="H1008" i="1" s="1"/>
  <c r="C1008" i="1"/>
  <c r="D1006" i="1"/>
  <c r="C1006" i="1"/>
  <c r="H1006" i="1" s="1"/>
  <c r="H1005" i="1"/>
  <c r="G1005" i="1"/>
  <c r="D1005" i="1"/>
  <c r="C1005" i="1"/>
  <c r="H1004" i="1"/>
  <c r="D1004" i="1"/>
  <c r="G1004" i="1" s="1"/>
  <c r="C1004" i="1"/>
  <c r="H1003" i="1"/>
  <c r="G1003" i="1"/>
  <c r="D1003" i="1"/>
  <c r="C1003" i="1"/>
  <c r="D1002" i="1"/>
  <c r="H1002" i="1" s="1"/>
  <c r="C1002" i="1"/>
  <c r="D1001" i="1"/>
  <c r="C1001" i="1"/>
  <c r="H1001" i="1" s="1"/>
  <c r="D1000" i="1"/>
  <c r="H1000" i="1" s="1"/>
  <c r="C1000" i="1"/>
  <c r="H999" i="1"/>
  <c r="D999" i="1"/>
  <c r="G999" i="1" s="1"/>
  <c r="C999" i="1"/>
  <c r="H998" i="1"/>
  <c r="D998" i="1"/>
  <c r="G998" i="1" s="1"/>
  <c r="C998" i="1"/>
  <c r="D996" i="1"/>
  <c r="C996" i="1"/>
  <c r="H996" i="1" s="1"/>
  <c r="G995" i="1"/>
  <c r="D995" i="1"/>
  <c r="H995" i="1" s="1"/>
  <c r="C995" i="1"/>
  <c r="H994" i="1"/>
  <c r="G994" i="1"/>
  <c r="D994" i="1"/>
  <c r="C994" i="1"/>
  <c r="H993" i="1"/>
  <c r="G993" i="1"/>
  <c r="D993" i="1"/>
  <c r="C993" i="1"/>
  <c r="D992" i="1"/>
  <c r="H992" i="1" s="1"/>
  <c r="C992" i="1"/>
  <c r="H989" i="1"/>
  <c r="G989" i="1"/>
  <c r="D989" i="1"/>
  <c r="C989" i="1"/>
  <c r="D988" i="1"/>
  <c r="H988" i="1" s="1"/>
  <c r="C988"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H716" i="1" s="1"/>
  <c r="C716" i="1"/>
  <c r="D715" i="1"/>
  <c r="H715" i="1" s="1"/>
  <c r="C715" i="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D705" i="1"/>
  <c r="H705" i="1" s="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H690" i="1" s="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D647" i="1"/>
  <c r="G647" i="1" s="1"/>
  <c r="C647" i="1"/>
  <c r="H646" i="1"/>
  <c r="G646" i="1"/>
  <c r="D646" i="1"/>
  <c r="C646" i="1"/>
  <c r="C645" i="1"/>
  <c r="H644" i="1"/>
  <c r="G644" i="1"/>
  <c r="D644" i="1"/>
  <c r="C644" i="1"/>
  <c r="D643" i="1"/>
  <c r="H643" i="1" s="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H475" i="1"/>
  <c r="G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1" i="1"/>
  <c r="D406" i="1"/>
  <c r="H406" i="1" s="1"/>
  <c r="C406" i="1"/>
  <c r="D405" i="1"/>
  <c r="H405" i="1" s="1"/>
  <c r="C405" i="1"/>
  <c r="H404" i="1"/>
  <c r="D404" i="1"/>
  <c r="G404" i="1" s="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D374" i="1"/>
  <c r="G374" i="1" s="1"/>
  <c r="C374" i="1"/>
  <c r="H373" i="1"/>
  <c r="D373" i="1"/>
  <c r="G373" i="1" s="1"/>
  <c r="C373" i="1"/>
  <c r="H372" i="1"/>
  <c r="G372" i="1"/>
  <c r="D372" i="1"/>
  <c r="C372" i="1"/>
  <c r="D371" i="1"/>
  <c r="C371" i="1"/>
  <c r="H371" i="1" s="1"/>
  <c r="H370" i="1"/>
  <c r="G370" i="1"/>
  <c r="D370" i="1"/>
  <c r="C370" i="1"/>
  <c r="H369" i="1"/>
  <c r="D369" i="1"/>
  <c r="G369" i="1" s="1"/>
  <c r="C369" i="1"/>
  <c r="D368" i="1"/>
  <c r="C368" i="1"/>
  <c r="H368" i="1" s="1"/>
  <c r="H367" i="1"/>
  <c r="D367" i="1"/>
  <c r="G367" i="1" s="1"/>
  <c r="C367" i="1"/>
  <c r="D366" i="1"/>
  <c r="C366" i="1"/>
  <c r="H366" i="1" s="1"/>
  <c r="H365" i="1"/>
  <c r="D365" i="1"/>
  <c r="G365" i="1" s="1"/>
  <c r="C365" i="1"/>
  <c r="D363" i="1"/>
  <c r="H363" i="1" s="1"/>
  <c r="C363" i="1"/>
  <c r="H362" i="1"/>
  <c r="G362" i="1"/>
  <c r="D362" i="1"/>
  <c r="C362" i="1"/>
  <c r="D361" i="1"/>
  <c r="C361" i="1"/>
  <c r="H360" i="1"/>
  <c r="G360" i="1"/>
  <c r="D360" i="1"/>
  <c r="C360" i="1"/>
  <c r="D359" i="1"/>
  <c r="H357" i="1"/>
  <c r="G357" i="1"/>
  <c r="D357" i="1"/>
  <c r="C357" i="1"/>
  <c r="H356" i="1"/>
  <c r="G356" i="1"/>
  <c r="D356" i="1"/>
  <c r="C356" i="1"/>
  <c r="D355" i="1"/>
  <c r="H355" i="1" s="1"/>
  <c r="C355" i="1"/>
  <c r="D354" i="1"/>
  <c r="H354" i="1" s="1"/>
  <c r="C354" i="1"/>
  <c r="H353" i="1"/>
  <c r="G353" i="1"/>
  <c r="D353" i="1"/>
  <c r="C353" i="1"/>
  <c r="H352" i="1"/>
  <c r="G352" i="1"/>
  <c r="D352" i="1"/>
  <c r="C352" i="1"/>
  <c r="H350" i="1"/>
  <c r="G350" i="1"/>
  <c r="D350" i="1"/>
  <c r="C350" i="1"/>
  <c r="H349" i="1"/>
  <c r="G349" i="1"/>
  <c r="D349" i="1"/>
  <c r="C349" i="1"/>
  <c r="H348" i="1"/>
  <c r="G348" i="1"/>
  <c r="D348" i="1"/>
  <c r="C348" i="1"/>
  <c r="H347" i="1"/>
  <c r="G347" i="1"/>
  <c r="D347" i="1"/>
  <c r="C347" i="1"/>
  <c r="D346" i="1"/>
  <c r="H344" i="1"/>
  <c r="G344" i="1"/>
  <c r="D344" i="1"/>
  <c r="C344" i="1"/>
  <c r="D343" i="1"/>
  <c r="H342" i="1"/>
  <c r="G342" i="1"/>
  <c r="D342" i="1"/>
  <c r="C342" i="1"/>
  <c r="H341" i="1"/>
  <c r="G341" i="1"/>
  <c r="D341" i="1"/>
  <c r="C341" i="1"/>
  <c r="C340" i="1"/>
  <c r="H339" i="1"/>
  <c r="G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2" i="1" s="1"/>
  <c r="C322" i="1"/>
  <c r="D321" i="1"/>
  <c r="H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H294" i="1"/>
  <c r="G294" i="1"/>
  <c r="C294" i="1"/>
  <c r="H292" i="1"/>
  <c r="G292" i="1"/>
  <c r="D292" i="1"/>
  <c r="C292" i="1"/>
  <c r="H291" i="1"/>
  <c r="G291" i="1"/>
  <c r="D291" i="1"/>
  <c r="C291" i="1"/>
  <c r="H290" i="1"/>
  <c r="G290" i="1"/>
  <c r="D290" i="1"/>
  <c r="C290" i="1"/>
  <c r="D289" i="1"/>
  <c r="C289" i="1"/>
  <c r="H288" i="1"/>
  <c r="D288" i="1"/>
  <c r="G288" i="1" s="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C272" i="1"/>
  <c r="G272" i="1" s="1"/>
  <c r="H271" i="1"/>
  <c r="G271" i="1"/>
  <c r="D271" i="1"/>
  <c r="C271" i="1"/>
  <c r="D270" i="1"/>
  <c r="H270" i="1" s="1"/>
  <c r="C270" i="1"/>
  <c r="D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D261" i="1"/>
  <c r="H261" i="1" s="1"/>
  <c r="C261"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H207" i="1"/>
  <c r="D207" i="1"/>
  <c r="C207" i="1"/>
  <c r="G207"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D189" i="1"/>
  <c r="H189" i="1" s="1"/>
  <c r="C189" i="1"/>
  <c r="H188" i="1"/>
  <c r="G188" i="1"/>
  <c r="D188" i="1"/>
  <c r="C188" i="1"/>
  <c r="D187" i="1"/>
  <c r="H187" i="1" s="1"/>
  <c r="C187" i="1"/>
  <c r="H186" i="1"/>
  <c r="G186" i="1"/>
  <c r="D186" i="1"/>
  <c r="C186" i="1"/>
  <c r="H185" i="1"/>
  <c r="D185" i="1"/>
  <c r="G185" i="1" s="1"/>
  <c r="C185" i="1"/>
  <c r="C184" i="1"/>
  <c r="H183" i="1"/>
  <c r="G183" i="1"/>
  <c r="D183" i="1"/>
  <c r="C183" i="1"/>
  <c r="D182" i="1"/>
  <c r="C182" i="1"/>
  <c r="H182" i="1" s="1"/>
  <c r="D181" i="1"/>
  <c r="C181"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G172" i="1"/>
  <c r="D172" i="1"/>
  <c r="C172" i="1"/>
  <c r="H171" i="1"/>
  <c r="G171" i="1"/>
  <c r="D171" i="1"/>
  <c r="C171" i="1"/>
  <c r="H170" i="1"/>
  <c r="D170" i="1"/>
  <c r="C170" i="1"/>
  <c r="G170" i="1" s="1"/>
  <c r="H169" i="1"/>
  <c r="D169" i="1"/>
  <c r="C169" i="1"/>
  <c r="G169" i="1" s="1"/>
  <c r="H168" i="1"/>
  <c r="G168" i="1"/>
  <c r="D168" i="1"/>
  <c r="C168" i="1"/>
  <c r="D167" i="1"/>
  <c r="C167" i="1"/>
  <c r="H167" i="1" s="1"/>
  <c r="D166" i="1"/>
  <c r="H166" i="1" s="1"/>
  <c r="C166" i="1"/>
  <c r="H164" i="1"/>
  <c r="G164" i="1"/>
  <c r="D164" i="1"/>
  <c r="C164" i="1"/>
  <c r="H163" i="1"/>
  <c r="D163" i="1"/>
  <c r="G163" i="1" s="1"/>
  <c r="C163" i="1"/>
  <c r="D162" i="1"/>
  <c r="H162" i="1" s="1"/>
  <c r="C162" i="1"/>
  <c r="D161" i="1"/>
  <c r="H161" i="1" s="1"/>
  <c r="C161" i="1"/>
  <c r="D160" i="1"/>
  <c r="H160" i="1" s="1"/>
  <c r="C160" i="1"/>
  <c r="H158" i="1"/>
  <c r="G158" i="1"/>
  <c r="D158" i="1"/>
  <c r="C158" i="1"/>
  <c r="D157" i="1"/>
  <c r="H157" i="1" s="1"/>
  <c r="C157" i="1"/>
  <c r="H156" i="1"/>
  <c r="G156" i="1"/>
  <c r="D156" i="1"/>
  <c r="C156" i="1"/>
  <c r="C155" i="1"/>
  <c r="D154" i="1"/>
  <c r="H154" i="1" s="1"/>
  <c r="C154" i="1"/>
  <c r="D153" i="1"/>
  <c r="H153" i="1" s="1"/>
  <c r="C153" i="1"/>
  <c r="D152" i="1"/>
  <c r="H152" i="1" s="1"/>
  <c r="C152" i="1"/>
  <c r="H151" i="1"/>
  <c r="G151" i="1"/>
  <c r="D151" i="1"/>
  <c r="C151" i="1"/>
  <c r="D150" i="1"/>
  <c r="H150" i="1" s="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C134" i="1"/>
  <c r="H134" i="1" s="1"/>
  <c r="H133" i="1"/>
  <c r="G133" i="1"/>
  <c r="D133" i="1"/>
  <c r="C133" i="1"/>
  <c r="H132" i="1"/>
  <c r="G132" i="1"/>
  <c r="D132" i="1"/>
  <c r="C132" i="1"/>
  <c r="D131" i="1"/>
  <c r="H131" i="1" s="1"/>
  <c r="C131" i="1"/>
  <c r="C130" i="1"/>
  <c r="H128" i="1"/>
  <c r="G128" i="1"/>
  <c r="D128" i="1"/>
  <c r="C128" i="1"/>
  <c r="H127" i="1"/>
  <c r="G127" i="1"/>
  <c r="D127" i="1"/>
  <c r="C127" i="1"/>
  <c r="D126" i="1"/>
  <c r="H126" i="1" s="1"/>
  <c r="C126" i="1"/>
  <c r="H125" i="1"/>
  <c r="D125" i="1"/>
  <c r="C125" i="1"/>
  <c r="G125" i="1" s="1"/>
  <c r="C124" i="1"/>
  <c r="H123" i="1"/>
  <c r="G123" i="1"/>
  <c r="D123" i="1"/>
  <c r="C123" i="1"/>
  <c r="D122" i="1"/>
  <c r="H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D74" i="1"/>
  <c r="H74" i="1" s="1"/>
  <c r="C74" i="1"/>
  <c r="C73" i="1"/>
  <c r="H72" i="1"/>
  <c r="G72" i="1"/>
  <c r="D72" i="1"/>
  <c r="C72" i="1"/>
  <c r="D71" i="1"/>
  <c r="C71" i="1"/>
  <c r="H69" i="1"/>
  <c r="G69" i="1"/>
  <c r="D69" i="1"/>
  <c r="C69" i="1"/>
  <c r="H68" i="1"/>
  <c r="G68" i="1"/>
  <c r="D68" i="1"/>
  <c r="C68" i="1"/>
  <c r="D67" i="1"/>
  <c r="D66" i="1"/>
  <c r="C66" i="1"/>
  <c r="D65" i="1"/>
  <c r="C65" i="1"/>
  <c r="H65" i="1" s="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D54" i="1"/>
  <c r="G54" i="1" s="1"/>
  <c r="C54" i="1"/>
  <c r="D53" i="1"/>
  <c r="C53" i="1"/>
  <c r="G53" i="1" s="1"/>
  <c r="H52" i="1"/>
  <c r="G52" i="1"/>
  <c r="D52" i="1"/>
  <c r="C52" i="1"/>
  <c r="H51" i="1"/>
  <c r="G51" i="1"/>
  <c r="D51" i="1"/>
  <c r="C51" i="1"/>
  <c r="D50" i="1"/>
  <c r="H49" i="1"/>
  <c r="G49" i="1"/>
  <c r="D49" i="1"/>
  <c r="C49" i="1"/>
  <c r="H48" i="1"/>
  <c r="D48" i="1"/>
  <c r="G48" i="1" s="1"/>
  <c r="C48" i="1"/>
  <c r="H47" i="1"/>
  <c r="D47" i="1"/>
  <c r="G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C25" i="1"/>
  <c r="H24" i="1"/>
  <c r="G24" i="1"/>
  <c r="D24" i="1"/>
  <c r="C24" i="1"/>
  <c r="H23" i="1"/>
  <c r="G23" i="1"/>
  <c r="D23" i="1"/>
  <c r="C23" i="1"/>
  <c r="H22" i="1"/>
  <c r="G22" i="1"/>
  <c r="D22" i="1"/>
  <c r="C22" i="1"/>
  <c r="H21" i="1"/>
  <c r="G21" i="1"/>
  <c r="D21" i="1"/>
  <c r="C21" i="1"/>
  <c r="H20" i="1"/>
  <c r="G20" i="1"/>
  <c r="D20" i="1"/>
  <c r="C20" i="1"/>
  <c r="H19" i="1"/>
  <c r="G19" i="1"/>
  <c r="C19" i="1"/>
  <c r="H18" i="1"/>
  <c r="G18" i="1"/>
  <c r="D18" i="1"/>
  <c r="C18" i="1"/>
  <c r="H17" i="1"/>
  <c r="G17" i="1"/>
  <c r="D17" i="1"/>
  <c r="C17" i="1"/>
  <c r="H16" i="1"/>
  <c r="G16" i="1"/>
  <c r="D16" i="1"/>
  <c r="C16" i="1"/>
  <c r="H15" i="1"/>
  <c r="G15" i="1"/>
  <c r="D15" i="1"/>
  <c r="C15" i="1"/>
  <c r="H14" i="1"/>
  <c r="G14" i="1"/>
  <c r="D14" i="1"/>
  <c r="C14" i="1"/>
  <c r="H13"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H1395" i="1" l="1"/>
  <c r="H1393" i="1"/>
  <c r="G1393" i="1"/>
  <c r="G1395" i="1"/>
  <c r="G1266" i="1"/>
  <c r="G1241" i="1"/>
  <c r="H1240" i="1"/>
  <c r="H1241" i="1"/>
  <c r="G1240" i="1"/>
  <c r="G1245" i="1"/>
  <c r="G1244" i="1"/>
  <c r="G703" i="1"/>
  <c r="G371" i="1"/>
  <c r="G368" i="1"/>
  <c r="D363" i="4"/>
  <c r="F369" i="4"/>
  <c r="G366" i="1"/>
  <c r="H361" i="1"/>
  <c r="H359" i="1"/>
  <c r="G289" i="1"/>
  <c r="D644" i="4"/>
  <c r="C638" i="1" s="1"/>
  <c r="H412" i="1"/>
  <c r="D196" i="4"/>
  <c r="C192" i="1" s="1"/>
  <c r="G182" i="1"/>
  <c r="E45" i="9"/>
  <c r="F221" i="9"/>
  <c r="H181" i="1"/>
  <c r="H180" i="1"/>
  <c r="G173" i="1"/>
  <c r="C165" i="1"/>
  <c r="F169" i="4"/>
  <c r="G167" i="1"/>
  <c r="B218" i="9"/>
  <c r="F218" i="9"/>
  <c r="C149" i="1"/>
  <c r="H149" i="1"/>
  <c r="F153" i="4"/>
  <c r="G134" i="1"/>
  <c r="F128" i="4"/>
  <c r="F112" i="4"/>
  <c r="H66" i="1"/>
  <c r="H53" i="1"/>
  <c r="H398" i="1"/>
  <c r="H397" i="1"/>
  <c r="H272" i="1"/>
  <c r="H269" i="1"/>
  <c r="F273" i="4"/>
  <c r="H71" i="1"/>
  <c r="C64" i="1"/>
  <c r="H64" i="1" s="1"/>
  <c r="E30" i="9"/>
  <c r="B30" i="9" s="1"/>
  <c r="G65" i="1"/>
  <c r="F54" i="4"/>
  <c r="C50" i="1"/>
  <c r="H50" i="1" s="1"/>
  <c r="G50" i="1"/>
  <c r="H411" i="1"/>
  <c r="E273" i="9"/>
  <c r="B273" i="9" s="1"/>
  <c r="E22" i="7"/>
  <c r="I30" i="3" s="1"/>
  <c r="D1453" i="1"/>
  <c r="G1453" i="1" s="1"/>
  <c r="D1454" i="1"/>
  <c r="G1454" i="1" s="1"/>
  <c r="G1456" i="1"/>
  <c r="H1456" i="1"/>
  <c r="G1578" i="1"/>
  <c r="H1560" i="1"/>
  <c r="G1560" i="1"/>
  <c r="H1561" i="1"/>
  <c r="G1536" i="1"/>
  <c r="H1531" i="1"/>
  <c r="G1527" i="1"/>
  <c r="H1525" i="1"/>
  <c r="G1526" i="1"/>
  <c r="H1521" i="1"/>
  <c r="G1510" i="1"/>
  <c r="G1504" i="1"/>
  <c r="G1499" i="1"/>
  <c r="C1501" i="1"/>
  <c r="G1501" i="1" s="1"/>
  <c r="G1491" i="1"/>
  <c r="H1483" i="1"/>
  <c r="G1483" i="1"/>
  <c r="G1486" i="1"/>
  <c r="H1481" i="1"/>
  <c r="E33" i="9"/>
  <c r="E302" i="9"/>
  <c r="B302" i="9" s="1"/>
  <c r="H1266" i="1"/>
  <c r="E300" i="9"/>
  <c r="B300" i="9" s="1"/>
  <c r="E32" i="9"/>
  <c r="B32" i="9" s="1"/>
  <c r="E293" i="9"/>
  <c r="B293" i="9" s="1"/>
  <c r="E297" i="9"/>
  <c r="B297" i="9" s="1"/>
  <c r="H1273" i="1"/>
  <c r="G1273" i="1"/>
  <c r="G1271" i="1"/>
  <c r="G1247" i="1"/>
  <c r="H289" i="1"/>
  <c r="E281" i="9"/>
  <c r="E245" i="5"/>
  <c r="D1222" i="1" s="1"/>
  <c r="D1227" i="1"/>
  <c r="H1227" i="1" s="1"/>
  <c r="G1237" i="1"/>
  <c r="G1233" i="1"/>
  <c r="G1229" i="1"/>
  <c r="G1228" i="1"/>
  <c r="G1221" i="1"/>
  <c r="G1165" i="1"/>
  <c r="G1164" i="1"/>
  <c r="G1163" i="1"/>
  <c r="H1157" i="1"/>
  <c r="G1157" i="1"/>
  <c r="G1160" i="1"/>
  <c r="G1156" i="1"/>
  <c r="G1142" i="1"/>
  <c r="G1144" i="1"/>
  <c r="G1141" i="1"/>
  <c r="E288" i="9"/>
  <c r="B288" i="9" s="1"/>
  <c r="G1137" i="1"/>
  <c r="F146" i="5"/>
  <c r="E290" i="9"/>
  <c r="B290" i="9" s="1"/>
  <c r="H1127" i="1"/>
  <c r="G1131" i="1"/>
  <c r="E285" i="9"/>
  <c r="B285" i="9" s="1"/>
  <c r="G1054" i="1"/>
  <c r="G1050" i="1"/>
  <c r="G1048" i="1"/>
  <c r="G1049" i="1"/>
  <c r="G1043" i="1"/>
  <c r="H1042" i="1"/>
  <c r="G1040" i="1"/>
  <c r="G1039" i="1"/>
  <c r="H1033" i="1"/>
  <c r="G1032" i="1"/>
  <c r="G1031" i="1"/>
  <c r="G1018" i="1"/>
  <c r="D1013" i="1"/>
  <c r="G1008" i="1"/>
  <c r="F29" i="5"/>
  <c r="G1002" i="1"/>
  <c r="G1000" i="1"/>
  <c r="E12" i="5"/>
  <c r="D990" i="1" s="1"/>
  <c r="F19" i="5"/>
  <c r="G992" i="1"/>
  <c r="G988" i="1"/>
  <c r="G986" i="1"/>
  <c r="G987" i="1"/>
  <c r="E68" i="9"/>
  <c r="B68" i="9" s="1"/>
  <c r="G716" i="1"/>
  <c r="G715" i="1"/>
  <c r="E44" i="9"/>
  <c r="B44" i="9" s="1"/>
  <c r="G713" i="1"/>
  <c r="G711" i="1"/>
  <c r="G710" i="1"/>
  <c r="G709" i="1"/>
  <c r="E40" i="9"/>
  <c r="B40" i="9" s="1"/>
  <c r="G705" i="1"/>
  <c r="F217" i="9"/>
  <c r="B217" i="9" s="1"/>
  <c r="G690" i="1"/>
  <c r="G671" i="1"/>
  <c r="G662" i="1"/>
  <c r="E23" i="9"/>
  <c r="B23" i="9" s="1"/>
  <c r="G643" i="1"/>
  <c r="H645" i="1"/>
  <c r="G645" i="1"/>
  <c r="F652" i="4"/>
  <c r="G406" i="1"/>
  <c r="G405" i="1"/>
  <c r="G397" i="1"/>
  <c r="G398" i="1"/>
  <c r="G378" i="1"/>
  <c r="G379" i="1"/>
  <c r="F383" i="4"/>
  <c r="G363" i="1"/>
  <c r="G359" i="1"/>
  <c r="G361" i="1"/>
  <c r="G355" i="1"/>
  <c r="G354" i="1"/>
  <c r="G321" i="1"/>
  <c r="G322" i="1"/>
  <c r="D413" i="1"/>
  <c r="G411" i="1"/>
  <c r="G412" i="1"/>
  <c r="G269" i="1"/>
  <c r="G270" i="1"/>
  <c r="H260" i="1"/>
  <c r="G260" i="1"/>
  <c r="E263" i="4"/>
  <c r="D259" i="1" s="1"/>
  <c r="G261" i="1"/>
  <c r="B226" i="9"/>
  <c r="E252" i="4"/>
  <c r="D248" i="1" s="1"/>
  <c r="G209" i="1"/>
  <c r="H206" i="1"/>
  <c r="G206" i="1"/>
  <c r="G189" i="1"/>
  <c r="G187" i="1"/>
  <c r="H184" i="1"/>
  <c r="G181" i="1"/>
  <c r="G180" i="1"/>
  <c r="E43" i="9"/>
  <c r="B43" i="9" s="1"/>
  <c r="H173" i="1"/>
  <c r="D165" i="1"/>
  <c r="H165" i="1" s="1"/>
  <c r="E163" i="4"/>
  <c r="D159" i="1" s="1"/>
  <c r="G166" i="1"/>
  <c r="G162" i="1"/>
  <c r="G160" i="1"/>
  <c r="G161" i="1"/>
  <c r="F164" i="4"/>
  <c r="F159" i="4"/>
  <c r="G155" i="1"/>
  <c r="G157" i="1"/>
  <c r="G154" i="1"/>
  <c r="G153" i="1"/>
  <c r="H148" i="1"/>
  <c r="G148" i="1"/>
  <c r="G152" i="1"/>
  <c r="G149" i="1"/>
  <c r="G150" i="1"/>
  <c r="D130" i="1"/>
  <c r="F134" i="4"/>
  <c r="G131" i="1"/>
  <c r="G126" i="1"/>
  <c r="D124" i="1"/>
  <c r="F124" i="4"/>
  <c r="D120" i="1"/>
  <c r="H120" i="1" s="1"/>
  <c r="F125" i="4"/>
  <c r="D121" i="1"/>
  <c r="H121" i="1" s="1"/>
  <c r="G121" i="1"/>
  <c r="G122" i="1"/>
  <c r="G79" i="1"/>
  <c r="G81" i="1"/>
  <c r="D73" i="1"/>
  <c r="G74" i="1"/>
  <c r="G71" i="1"/>
  <c r="F74" i="4"/>
  <c r="G66" i="1"/>
  <c r="G58" i="1"/>
  <c r="G59" i="1"/>
  <c r="E28" i="9"/>
  <c r="E286" i="9"/>
  <c r="B286" i="9" s="1"/>
  <c r="E295" i="9"/>
  <c r="B295" i="9" s="1"/>
  <c r="E27" i="9"/>
  <c r="B27" i="9" s="1"/>
  <c r="E287" i="9"/>
  <c r="G1006" i="1"/>
  <c r="C1236" i="1"/>
  <c r="D258" i="5"/>
  <c r="F258" i="5" s="1"/>
  <c r="H1218" i="1"/>
  <c r="C1124" i="1"/>
  <c r="H1124" i="1" s="1"/>
  <c r="G1127" i="1"/>
  <c r="G1128" i="1"/>
  <c r="F149" i="5"/>
  <c r="G1056" i="1"/>
  <c r="H1056" i="1"/>
  <c r="F78" i="5"/>
  <c r="G1042" i="1"/>
  <c r="H1034" i="1"/>
  <c r="G1034" i="1"/>
  <c r="F56" i="5"/>
  <c r="C1030" i="1"/>
  <c r="C1007" i="1"/>
  <c r="C997" i="1"/>
  <c r="H997" i="1" s="1"/>
  <c r="G1001" i="1"/>
  <c r="G996" i="1"/>
  <c r="C991" i="1"/>
  <c r="G991" i="1" s="1"/>
  <c r="E292" i="9"/>
  <c r="B292" i="9" s="1"/>
  <c r="G1440" i="1"/>
  <c r="H1440" i="1"/>
  <c r="G1442" i="1"/>
  <c r="H1442" i="1"/>
  <c r="G1444" i="1"/>
  <c r="H1444" i="1"/>
  <c r="J1447" i="1"/>
  <c r="G1447" i="1"/>
  <c r="I1447" i="1" s="1"/>
  <c r="J1449" i="1"/>
  <c r="G1449" i="1"/>
  <c r="I1449" i="1" s="1"/>
  <c r="J1451" i="1"/>
  <c r="G1451" i="1"/>
  <c r="I1451" i="1" s="1"/>
  <c r="G1467" i="1"/>
  <c r="H1467" i="1"/>
  <c r="G1472" i="1"/>
  <c r="H1472" i="1"/>
  <c r="G1485" i="1"/>
  <c r="H1485" i="1"/>
  <c r="G1493" i="1"/>
  <c r="H1493" i="1"/>
  <c r="H1506" i="1"/>
  <c r="G1506" i="1"/>
  <c r="H1514" i="1"/>
  <c r="G1514" i="1"/>
  <c r="H29" i="3"/>
  <c r="C1436" i="1"/>
  <c r="G1457" i="1"/>
  <c r="H1457" i="1"/>
  <c r="I1458" i="1"/>
  <c r="H1460" i="1"/>
  <c r="J1460" i="1"/>
  <c r="G1463" i="1"/>
  <c r="I1463" i="1" s="1"/>
  <c r="H1463" i="1"/>
  <c r="I1465" i="1"/>
  <c r="J1467" i="1"/>
  <c r="G1475" i="1"/>
  <c r="H1475" i="1"/>
  <c r="G1477" i="1"/>
  <c r="I1477" i="1" s="1"/>
  <c r="H1477" i="1"/>
  <c r="H1482" i="1"/>
  <c r="G1482" i="1"/>
  <c r="H1490" i="1"/>
  <c r="G1490" i="1"/>
  <c r="H1498" i="1"/>
  <c r="G1498" i="1"/>
  <c r="G1519" i="1"/>
  <c r="H1519" i="1"/>
  <c r="G1546" i="1"/>
  <c r="H1549" i="1"/>
  <c r="G1551" i="1"/>
  <c r="H1575" i="1"/>
  <c r="G1575" i="1"/>
  <c r="D415" i="1"/>
  <c r="J1455" i="1"/>
  <c r="G1455" i="1"/>
  <c r="I1455" i="1" s="1"/>
  <c r="I1460" i="1"/>
  <c r="G1468" i="1"/>
  <c r="H1468" i="1"/>
  <c r="G1471" i="1"/>
  <c r="H1471" i="1"/>
  <c r="G1503" i="1"/>
  <c r="H1503" i="1"/>
  <c r="G1511" i="1"/>
  <c r="H1511" i="1"/>
  <c r="J1440" i="1"/>
  <c r="J1442" i="1"/>
  <c r="J1444" i="1"/>
  <c r="G1461" i="1"/>
  <c r="H1461" i="1"/>
  <c r="G1464" i="1"/>
  <c r="H1464" i="1"/>
  <c r="J1471" i="1"/>
  <c r="J1472" i="1"/>
  <c r="G1476" i="1"/>
  <c r="H1476" i="1"/>
  <c r="I1478" i="1"/>
  <c r="G1487" i="1"/>
  <c r="H1487" i="1"/>
  <c r="G1495" i="1"/>
  <c r="H1495" i="1"/>
  <c r="G1509" i="1"/>
  <c r="H1509" i="1"/>
  <c r="H1522" i="1"/>
  <c r="G1522" i="1"/>
  <c r="G1530" i="1"/>
  <c r="H1533" i="1"/>
  <c r="G1535" i="1"/>
  <c r="G1562" i="1"/>
  <c r="H1565" i="1"/>
  <c r="G1567" i="1"/>
  <c r="D108" i="1"/>
  <c r="D193" i="1"/>
  <c r="D264" i="1"/>
  <c r="D295" i="1"/>
  <c r="D340" i="1"/>
  <c r="D364" i="1"/>
  <c r="D479" i="1"/>
  <c r="D510" i="1"/>
  <c r="D1023" i="1"/>
  <c r="D1215" i="1"/>
  <c r="D1216" i="1"/>
  <c r="D1408" i="1"/>
  <c r="G1462" i="1"/>
  <c r="I1462" i="1" s="1"/>
  <c r="J1462" i="1"/>
  <c r="G1466" i="1"/>
  <c r="I1466" i="1" s="1"/>
  <c r="J1466" i="1"/>
  <c r="G1474" i="1"/>
  <c r="I1474" i="1" s="1"/>
  <c r="J1474" i="1"/>
  <c r="G1479" i="1"/>
  <c r="I1479" i="1" s="1"/>
  <c r="J1479" i="1"/>
  <c r="H1579" i="1"/>
  <c r="F8" i="4"/>
  <c r="E82" i="4"/>
  <c r="E106" i="4"/>
  <c r="D102" i="1" s="1"/>
  <c r="D133" i="4"/>
  <c r="G186" i="9"/>
  <c r="E186" i="9" s="1"/>
  <c r="B186" i="9" s="1"/>
  <c r="F140" i="4"/>
  <c r="D139" i="4"/>
  <c r="F210" i="4"/>
  <c r="F225" i="4"/>
  <c r="D224" i="4"/>
  <c r="D263" i="4"/>
  <c r="F264" i="4"/>
  <c r="F299" i="4"/>
  <c r="F312" i="4"/>
  <c r="D311" i="4"/>
  <c r="E363" i="4"/>
  <c r="F402" i="4"/>
  <c r="F460" i="4"/>
  <c r="D459" i="4"/>
  <c r="F571" i="4"/>
  <c r="D567" i="4"/>
  <c r="H307" i="9"/>
  <c r="E176" i="5"/>
  <c r="D177" i="5"/>
  <c r="F180" i="5"/>
  <c r="D238" i="5"/>
  <c r="F99" i="6"/>
  <c r="F130" i="6"/>
  <c r="D129" i="6"/>
  <c r="G275" i="9"/>
  <c r="E275" i="9" s="1"/>
  <c r="B275" i="9" s="1"/>
  <c r="G173" i="9"/>
  <c r="E173" i="9" s="1"/>
  <c r="B173" i="9" s="1"/>
  <c r="G171" i="9"/>
  <c r="E171" i="9" s="1"/>
  <c r="B171" i="9" s="1"/>
  <c r="G169" i="9"/>
  <c r="E169" i="9" s="1"/>
  <c r="B169" i="9" s="1"/>
  <c r="G167" i="9"/>
  <c r="E167" i="9" s="1"/>
  <c r="B167" i="9" s="1"/>
  <c r="D7" i="4"/>
  <c r="E50" i="4"/>
  <c r="D46" i="1" s="1"/>
  <c r="H21" i="9"/>
  <c r="G21" i="9"/>
  <c r="F177" i="4"/>
  <c r="D252" i="4"/>
  <c r="E311" i="4"/>
  <c r="E643" i="4"/>
  <c r="D637" i="1" s="1"/>
  <c r="F485" i="4"/>
  <c r="D484" i="4"/>
  <c r="F530" i="4"/>
  <c r="D529" i="4"/>
  <c r="D12" i="5"/>
  <c r="D7" i="5" s="1"/>
  <c r="F45" i="5"/>
  <c r="F198" i="5"/>
  <c r="D190" i="5"/>
  <c r="F5" i="6"/>
  <c r="H24" i="3"/>
  <c r="E35" i="6"/>
  <c r="D38" i="7"/>
  <c r="C1470" i="1"/>
  <c r="D42" i="8"/>
  <c r="D49" i="8"/>
  <c r="D351" i="4"/>
  <c r="F356" i="4"/>
  <c r="F473" i="4"/>
  <c r="D472" i="4"/>
  <c r="F519" i="4"/>
  <c r="D515" i="4"/>
  <c r="F522" i="4"/>
  <c r="G189" i="9"/>
  <c r="E189" i="9" s="1"/>
  <c r="B189" i="9" s="1"/>
  <c r="H289" i="9"/>
  <c r="E87" i="5"/>
  <c r="F207" i="5"/>
  <c r="D206" i="5"/>
  <c r="E141" i="6"/>
  <c r="C46" i="1"/>
  <c r="C67" i="1"/>
  <c r="C70" i="1"/>
  <c r="C159" i="1"/>
  <c r="C240" i="1"/>
  <c r="C255" i="1"/>
  <c r="C283" i="1"/>
  <c r="C331" i="1"/>
  <c r="C334" i="1"/>
  <c r="C343" i="1"/>
  <c r="C351" i="1"/>
  <c r="C358" i="1"/>
  <c r="C467" i="1"/>
  <c r="C513" i="1"/>
  <c r="C516" i="1"/>
  <c r="C593" i="1"/>
  <c r="C1041" i="1"/>
  <c r="C1184" i="1"/>
  <c r="C1219" i="1"/>
  <c r="C1222" i="1"/>
  <c r="C1337" i="1"/>
  <c r="C1344" i="1"/>
  <c r="C1388" i="1"/>
  <c r="J1459" i="1"/>
  <c r="H1577" i="1"/>
  <c r="E7" i="4"/>
  <c r="F107" i="4"/>
  <c r="D106" i="4"/>
  <c r="F152" i="4"/>
  <c r="E644" i="4"/>
  <c r="D638" i="1" s="1"/>
  <c r="F417" i="4"/>
  <c r="F421" i="4"/>
  <c r="E472" i="4"/>
  <c r="D466" i="1" s="1"/>
  <c r="F70" i="5"/>
  <c r="D69" i="5"/>
  <c r="F239" i="5"/>
  <c r="D89" i="6"/>
  <c r="I36" i="3"/>
  <c r="C1576" i="1"/>
  <c r="B25" i="9"/>
  <c r="B29" i="9"/>
  <c r="B33" i="9"/>
  <c r="B37" i="9"/>
  <c r="B41" i="9"/>
  <c r="B45" i="9"/>
  <c r="E55" i="9"/>
  <c r="B55" i="9" s="1"/>
  <c r="G178" i="9"/>
  <c r="E178" i="9" s="1"/>
  <c r="B178" i="9" s="1"/>
  <c r="F51" i="4"/>
  <c r="F83" i="4"/>
  <c r="F364" i="4"/>
  <c r="D643" i="4"/>
  <c r="F416" i="4"/>
  <c r="E459" i="4"/>
  <c r="D453" i="1" s="1"/>
  <c r="E529" i="4"/>
  <c r="D580" i="4"/>
  <c r="F585" i="4"/>
  <c r="F594" i="4"/>
  <c r="D593" i="4"/>
  <c r="F8" i="5"/>
  <c r="F36" i="6"/>
  <c r="D35" i="6"/>
  <c r="F122" i="6"/>
  <c r="D114" i="6"/>
  <c r="E5" i="7"/>
  <c r="G315" i="9" s="1"/>
  <c r="E315" i="9" s="1"/>
  <c r="B24" i="9"/>
  <c r="B28" i="9"/>
  <c r="B36" i="9"/>
  <c r="E47" i="9"/>
  <c r="B47" i="9" s="1"/>
  <c r="B53"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280" i="9"/>
  <c r="E280" i="9" s="1"/>
  <c r="B280" i="9" s="1"/>
  <c r="G190" i="9"/>
  <c r="E190" i="9" s="1"/>
  <c r="B190" i="9" s="1"/>
  <c r="G187" i="9"/>
  <c r="E187" i="9" s="1"/>
  <c r="B187" i="9" s="1"/>
  <c r="G183" i="9"/>
  <c r="E183" i="9" s="1"/>
  <c r="B183" i="9" s="1"/>
  <c r="G179" i="9"/>
  <c r="E179" i="9" s="1"/>
  <c r="B179" i="9" s="1"/>
  <c r="G175" i="9"/>
  <c r="E175" i="9" s="1"/>
  <c r="B175" i="9" s="1"/>
  <c r="G166" i="9"/>
  <c r="E166" i="9" s="1"/>
  <c r="B166" i="9" s="1"/>
  <c r="H165" i="9"/>
  <c r="G192" i="9"/>
  <c r="E192" i="9" s="1"/>
  <c r="G188" i="9"/>
  <c r="E188" i="9" s="1"/>
  <c r="B188" i="9" s="1"/>
  <c r="G184" i="9"/>
  <c r="E184" i="9" s="1"/>
  <c r="B184" i="9" s="1"/>
  <c r="G180" i="9"/>
  <c r="E180" i="9" s="1"/>
  <c r="B180" i="9" s="1"/>
  <c r="G176" i="9"/>
  <c r="E176" i="9" s="1"/>
  <c r="B176" i="9" s="1"/>
  <c r="G165" i="9"/>
  <c r="E165" i="9" s="1"/>
  <c r="B165" i="9" s="1"/>
  <c r="G164" i="9"/>
  <c r="E164" i="9" s="1"/>
  <c r="B164" i="9" s="1"/>
  <c r="G163" i="9"/>
  <c r="E163" i="9" s="1"/>
  <c r="B163" i="9" s="1"/>
  <c r="G162" i="9"/>
  <c r="E162" i="9" s="1"/>
  <c r="B162" i="9" s="1"/>
  <c r="G161" i="9"/>
  <c r="E161" i="9" s="1"/>
  <c r="B161" i="9" s="1"/>
  <c r="G191" i="9"/>
  <c r="E191" i="9" s="1"/>
  <c r="B191" i="9" s="1"/>
  <c r="G185" i="9"/>
  <c r="E185" i="9" s="1"/>
  <c r="B185" i="9" s="1"/>
  <c r="G181" i="9"/>
  <c r="E181" i="9" s="1"/>
  <c r="B181" i="9" s="1"/>
  <c r="G177" i="9"/>
  <c r="E177" i="9" s="1"/>
  <c r="B177" i="9" s="1"/>
  <c r="I10" i="9"/>
  <c r="B148" i="9"/>
  <c r="B156" i="9"/>
  <c r="H166" i="9"/>
  <c r="G168" i="9"/>
  <c r="E168" i="9" s="1"/>
  <c r="B168" i="9" s="1"/>
  <c r="G170" i="9"/>
  <c r="E170" i="9" s="1"/>
  <c r="B170" i="9" s="1"/>
  <c r="G172" i="9"/>
  <c r="E172" i="9" s="1"/>
  <c r="B172" i="9" s="1"/>
  <c r="G174" i="9"/>
  <c r="E174" i="9" s="1"/>
  <c r="B174" i="9" s="1"/>
  <c r="G182" i="9"/>
  <c r="E182" i="9" s="1"/>
  <c r="B182" i="9" s="1"/>
  <c r="E289" i="9"/>
  <c r="B289" i="9" s="1"/>
  <c r="B57" i="9"/>
  <c r="B61" i="9"/>
  <c r="B65" i="9"/>
  <c r="B69" i="9"/>
  <c r="B214" i="9"/>
  <c r="F215" i="9"/>
  <c r="B215" i="9" s="1"/>
  <c r="B222" i="9"/>
  <c r="F223" i="9"/>
  <c r="B223" i="9" s="1"/>
  <c r="B230" i="9"/>
  <c r="F231" i="9"/>
  <c r="B231" i="9" s="1"/>
  <c r="B238" i="9"/>
  <c r="F239" i="9"/>
  <c r="B239" i="9" s="1"/>
  <c r="B282" i="9"/>
  <c r="B221" i="9"/>
  <c r="B225" i="9"/>
  <c r="B229" i="9"/>
  <c r="B233" i="9"/>
  <c r="B237" i="9"/>
  <c r="B241" i="9"/>
  <c r="B245" i="9"/>
  <c r="B249" i="9"/>
  <c r="B253" i="9"/>
  <c r="B257" i="9"/>
  <c r="B261" i="9"/>
  <c r="B265" i="9"/>
  <c r="B269" i="9"/>
  <c r="B287" i="9"/>
  <c r="B281" i="9"/>
  <c r="E308" i="9"/>
  <c r="B308" i="9" s="1"/>
  <c r="F363" i="4" l="1"/>
  <c r="F196" i="4"/>
  <c r="G64" i="1"/>
  <c r="H1453" i="1"/>
  <c r="H1454" i="1"/>
  <c r="I1456" i="1"/>
  <c r="H1501" i="1"/>
  <c r="H19" i="9"/>
  <c r="E19" i="9" s="1"/>
  <c r="B19" i="9" s="1"/>
  <c r="E237" i="5"/>
  <c r="E175" i="5" s="1"/>
  <c r="D1152" i="1" s="1"/>
  <c r="G1227" i="1"/>
  <c r="H1013" i="1"/>
  <c r="G1013" i="1"/>
  <c r="E7" i="5"/>
  <c r="D985" i="1" s="1"/>
  <c r="B192" i="9"/>
  <c r="H413" i="1"/>
  <c r="G413" i="1"/>
  <c r="E151" i="4"/>
  <c r="D147" i="1" s="1"/>
  <c r="F163" i="4"/>
  <c r="G165" i="1"/>
  <c r="H130" i="1"/>
  <c r="G130" i="1"/>
  <c r="H124" i="1"/>
  <c r="G124" i="1"/>
  <c r="G120" i="1"/>
  <c r="H73" i="1"/>
  <c r="G73" i="1"/>
  <c r="G997" i="1"/>
  <c r="H1236" i="1"/>
  <c r="G1236" i="1"/>
  <c r="C1235" i="1"/>
  <c r="G1124" i="1"/>
  <c r="H1030" i="1"/>
  <c r="G1030" i="1"/>
  <c r="H1007" i="1"/>
  <c r="G1007" i="1"/>
  <c r="H991" i="1"/>
  <c r="B315" i="9"/>
  <c r="E314" i="9"/>
  <c r="I10" i="3" s="1"/>
  <c r="F351" i="4"/>
  <c r="C346" i="1"/>
  <c r="D350" i="4"/>
  <c r="H31" i="3"/>
  <c r="C1469" i="1"/>
  <c r="F238" i="5"/>
  <c r="D237" i="5"/>
  <c r="C1215" i="1"/>
  <c r="F459" i="4"/>
  <c r="C453" i="1"/>
  <c r="H340" i="1"/>
  <c r="G340" i="1"/>
  <c r="G415" i="1"/>
  <c r="H415" i="1"/>
  <c r="F114" i="6"/>
  <c r="H27" i="3"/>
  <c r="C1408" i="1"/>
  <c r="H20" i="3"/>
  <c r="C985" i="1"/>
  <c r="D420" i="4"/>
  <c r="H1337" i="1"/>
  <c r="G1337" i="1"/>
  <c r="H1184" i="1"/>
  <c r="G1184" i="1"/>
  <c r="H513" i="1"/>
  <c r="G513" i="1"/>
  <c r="G343" i="1"/>
  <c r="H343" i="1"/>
  <c r="H255" i="1"/>
  <c r="G255" i="1"/>
  <c r="G67" i="1"/>
  <c r="H67" i="1"/>
  <c r="I34" i="3"/>
  <c r="C1517" i="1"/>
  <c r="I25" i="3"/>
  <c r="D1329" i="1"/>
  <c r="C990" i="1"/>
  <c r="F12" i="5"/>
  <c r="F484" i="4"/>
  <c r="C478" i="1"/>
  <c r="C248" i="1"/>
  <c r="F252" i="4"/>
  <c r="F129" i="6"/>
  <c r="C1423" i="1"/>
  <c r="F644" i="4"/>
  <c r="F224" i="4"/>
  <c r="C220" i="1"/>
  <c r="F82" i="4"/>
  <c r="D78" i="1"/>
  <c r="G1216" i="1"/>
  <c r="H1216" i="1"/>
  <c r="G510" i="1"/>
  <c r="H510" i="1"/>
  <c r="H295" i="1"/>
  <c r="G295" i="1"/>
  <c r="I1476" i="1"/>
  <c r="I1464" i="1"/>
  <c r="I1471" i="1"/>
  <c r="E420" i="4"/>
  <c r="I1457" i="1"/>
  <c r="I1472" i="1"/>
  <c r="I1442" i="1"/>
  <c r="H638" i="1"/>
  <c r="G638" i="1"/>
  <c r="G1344" i="1"/>
  <c r="H1344" i="1"/>
  <c r="H351" i="1"/>
  <c r="G351" i="1"/>
  <c r="G310" i="9"/>
  <c r="E310" i="9" s="1"/>
  <c r="B310" i="9" s="1"/>
  <c r="F206" i="5"/>
  <c r="C1183" i="1"/>
  <c r="F311" i="4"/>
  <c r="C306" i="1"/>
  <c r="C574" i="1"/>
  <c r="F580" i="4"/>
  <c r="F643" i="4"/>
  <c r="C637" i="1"/>
  <c r="G1576" i="1"/>
  <c r="H1576" i="1"/>
  <c r="D68" i="5"/>
  <c r="D6" i="5" s="1"/>
  <c r="F69" i="5"/>
  <c r="C1047" i="1"/>
  <c r="C102" i="1"/>
  <c r="F106" i="4"/>
  <c r="H1235" i="1"/>
  <c r="G1235" i="1"/>
  <c r="H1041" i="1"/>
  <c r="G1041" i="1"/>
  <c r="H467" i="1"/>
  <c r="G467" i="1"/>
  <c r="H334" i="1"/>
  <c r="G334" i="1"/>
  <c r="H240" i="1"/>
  <c r="G240" i="1"/>
  <c r="G46" i="1"/>
  <c r="H46" i="1"/>
  <c r="E68" i="5"/>
  <c r="D1065" i="1"/>
  <c r="F515" i="4"/>
  <c r="C509" i="1"/>
  <c r="E289" i="4"/>
  <c r="G309" i="9"/>
  <c r="E309" i="9" s="1"/>
  <c r="B309" i="9" s="1"/>
  <c r="F190" i="5"/>
  <c r="C1167" i="1"/>
  <c r="F7" i="4"/>
  <c r="D6" i="4"/>
  <c r="C3" i="1"/>
  <c r="G307" i="9"/>
  <c r="E307" i="9" s="1"/>
  <c r="B307" i="9" s="1"/>
  <c r="D176" i="5"/>
  <c r="C1154" i="1"/>
  <c r="F177" i="5"/>
  <c r="F567" i="4"/>
  <c r="C561" i="1"/>
  <c r="H479" i="1"/>
  <c r="G479" i="1"/>
  <c r="G264" i="1"/>
  <c r="H264" i="1"/>
  <c r="H192" i="1"/>
  <c r="G192" i="1"/>
  <c r="D151" i="4"/>
  <c r="I29" i="3"/>
  <c r="D1436" i="1"/>
  <c r="G1436" i="1" s="1"/>
  <c r="F89" i="6"/>
  <c r="C1383" i="1"/>
  <c r="E6" i="4"/>
  <c r="D3" i="1"/>
  <c r="H1219" i="1"/>
  <c r="G1219" i="1"/>
  <c r="H516" i="1"/>
  <c r="G516" i="1"/>
  <c r="H283" i="1"/>
  <c r="G283" i="1"/>
  <c r="H70" i="1"/>
  <c r="G70" i="1"/>
  <c r="F472" i="4"/>
  <c r="C466" i="1"/>
  <c r="C1524" i="1"/>
  <c r="D43" i="8"/>
  <c r="D141" i="6"/>
  <c r="G317" i="9" s="1"/>
  <c r="E317" i="9" s="1"/>
  <c r="E298" i="4"/>
  <c r="D306" i="1"/>
  <c r="F263" i="4"/>
  <c r="C259" i="1"/>
  <c r="F139" i="4"/>
  <c r="C135" i="1"/>
  <c r="H1023" i="1"/>
  <c r="G1023" i="1"/>
  <c r="G108" i="1"/>
  <c r="H108" i="1"/>
  <c r="F213" i="9"/>
  <c r="B213" i="9" s="1"/>
  <c r="H25" i="3"/>
  <c r="F35" i="6"/>
  <c r="C1329" i="1"/>
  <c r="F593" i="4"/>
  <c r="C587" i="1"/>
  <c r="E528" i="4"/>
  <c r="D523" i="1"/>
  <c r="H1388" i="1"/>
  <c r="G1388" i="1"/>
  <c r="H1222" i="1"/>
  <c r="G1222" i="1"/>
  <c r="H593" i="1"/>
  <c r="G593" i="1"/>
  <c r="G331" i="1"/>
  <c r="H331" i="1"/>
  <c r="G159" i="1"/>
  <c r="H159" i="1"/>
  <c r="I28" i="3"/>
  <c r="D1435" i="1"/>
  <c r="G1470" i="1"/>
  <c r="H1470" i="1"/>
  <c r="D528" i="4"/>
  <c r="C523" i="1"/>
  <c r="F529" i="4"/>
  <c r="E21" i="9"/>
  <c r="I22" i="3"/>
  <c r="D1153" i="1"/>
  <c r="E350" i="4"/>
  <c r="D358" i="1"/>
  <c r="H358" i="1" s="1"/>
  <c r="F133" i="4"/>
  <c r="C129" i="1"/>
  <c r="H364" i="1"/>
  <c r="G364" i="1"/>
  <c r="G193" i="1"/>
  <c r="H193" i="1"/>
  <c r="D298" i="4"/>
  <c r="I1468" i="1"/>
  <c r="F50" i="4"/>
  <c r="I1467" i="1"/>
  <c r="I1444" i="1"/>
  <c r="I1440" i="1"/>
  <c r="H1436" i="1" l="1"/>
  <c r="I23" i="3"/>
  <c r="D1214" i="1"/>
  <c r="E6" i="5"/>
  <c r="D984" i="1" s="1"/>
  <c r="I20" i="3"/>
  <c r="F7" i="5"/>
  <c r="G358" i="1"/>
  <c r="I17" i="3"/>
  <c r="E316" i="9"/>
  <c r="B317" i="9"/>
  <c r="C984" i="1"/>
  <c r="H129" i="1"/>
  <c r="G129" i="1"/>
  <c r="E636" i="4"/>
  <c r="D630" i="1" s="1"/>
  <c r="D522" i="1"/>
  <c r="E407" i="4"/>
  <c r="D402" i="1" s="1"/>
  <c r="D293" i="1"/>
  <c r="G466" i="1"/>
  <c r="H466" i="1"/>
  <c r="H1383" i="1"/>
  <c r="G1383" i="1"/>
  <c r="D289" i="4"/>
  <c r="D290" i="4" s="1"/>
  <c r="F151" i="4"/>
  <c r="H17" i="3"/>
  <c r="C147" i="1"/>
  <c r="E413" i="4"/>
  <c r="E291" i="4"/>
  <c r="D287" i="1" s="1"/>
  <c r="D285" i="1"/>
  <c r="I21" i="3"/>
  <c r="D1046" i="1"/>
  <c r="G637" i="1"/>
  <c r="H637" i="1"/>
  <c r="G1517" i="1"/>
  <c r="H1517" i="1"/>
  <c r="F420" i="4"/>
  <c r="D635" i="4"/>
  <c r="C414" i="1"/>
  <c r="H1215" i="1"/>
  <c r="G1215" i="1"/>
  <c r="H587" i="1"/>
  <c r="G587" i="1"/>
  <c r="H259" i="1"/>
  <c r="G259" i="1"/>
  <c r="H509" i="1"/>
  <c r="G509" i="1"/>
  <c r="G78" i="1"/>
  <c r="H78" i="1"/>
  <c r="G248" i="1"/>
  <c r="H248" i="1"/>
  <c r="F237" i="5"/>
  <c r="H23" i="3"/>
  <c r="C1214" i="1"/>
  <c r="D408" i="4"/>
  <c r="F350" i="4"/>
  <c r="C345" i="1"/>
  <c r="F528" i="4"/>
  <c r="C522" i="1"/>
  <c r="D636" i="4"/>
  <c r="I35" i="3"/>
  <c r="C1518" i="1"/>
  <c r="G312" i="9"/>
  <c r="E312" i="9" s="1"/>
  <c r="G1154" i="1"/>
  <c r="H1154" i="1"/>
  <c r="H16" i="3"/>
  <c r="D412" i="4"/>
  <c r="C2" i="1"/>
  <c r="F6" i="4"/>
  <c r="H102" i="1"/>
  <c r="G102" i="1"/>
  <c r="H1423" i="1"/>
  <c r="G1423" i="1"/>
  <c r="G478" i="1"/>
  <c r="H478" i="1"/>
  <c r="G313" i="9"/>
  <c r="E313" i="9" s="1"/>
  <c r="B313" i="9" s="1"/>
  <c r="G453" i="1"/>
  <c r="H453" i="1"/>
  <c r="H346" i="1"/>
  <c r="G346" i="1"/>
  <c r="H523" i="1"/>
  <c r="G523" i="1"/>
  <c r="H28" i="3"/>
  <c r="C1435" i="1"/>
  <c r="F141" i="6"/>
  <c r="G3" i="1"/>
  <c r="H3" i="1"/>
  <c r="H21" i="3"/>
  <c r="C1046" i="1"/>
  <c r="F68" i="5"/>
  <c r="H306" i="1"/>
  <c r="G306" i="1"/>
  <c r="H990" i="1"/>
  <c r="G990" i="1"/>
  <c r="H985" i="1"/>
  <c r="G985" i="1"/>
  <c r="G1408" i="1"/>
  <c r="H1408" i="1"/>
  <c r="D407" i="4"/>
  <c r="F298" i="4"/>
  <c r="C293" i="1"/>
  <c r="E408" i="4"/>
  <c r="D403" i="1" s="1"/>
  <c r="D345" i="1"/>
  <c r="B21" i="9"/>
  <c r="H1329" i="1"/>
  <c r="G1329" i="1"/>
  <c r="H135" i="1"/>
  <c r="G135" i="1"/>
  <c r="G1524" i="1"/>
  <c r="H1524" i="1"/>
  <c r="E290" i="4"/>
  <c r="D286" i="1" s="1"/>
  <c r="I16" i="3"/>
  <c r="E412" i="4"/>
  <c r="D2" i="1"/>
  <c r="G561" i="1"/>
  <c r="H561" i="1"/>
  <c r="F176" i="5"/>
  <c r="H22" i="3"/>
  <c r="C1153" i="1"/>
  <c r="D175" i="5"/>
  <c r="H1167" i="1"/>
  <c r="G1167" i="1"/>
  <c r="H1065" i="1"/>
  <c r="G1065" i="1"/>
  <c r="H1047" i="1"/>
  <c r="G1047" i="1"/>
  <c r="H574" i="1"/>
  <c r="G574" i="1"/>
  <c r="H1183" i="1"/>
  <c r="G1183" i="1"/>
  <c r="E635" i="4"/>
  <c r="D629" i="1" s="1"/>
  <c r="D414" i="1"/>
  <c r="G220" i="1"/>
  <c r="H220" i="1"/>
  <c r="K1450" i="9"/>
  <c r="G1469" i="1"/>
  <c r="H1469" i="1"/>
  <c r="H278" i="9" l="1"/>
  <c r="F6" i="5"/>
  <c r="H1046" i="1"/>
  <c r="G1046" i="1"/>
  <c r="D639" i="4"/>
  <c r="F412" i="4"/>
  <c r="C407" i="1"/>
  <c r="F175" i="5"/>
  <c r="C1152" i="1"/>
  <c r="H1435" i="1"/>
  <c r="G1435" i="1"/>
  <c r="G2" i="1"/>
  <c r="H2" i="1"/>
  <c r="H1518" i="1"/>
  <c r="G1518" i="1"/>
  <c r="H1214" i="1"/>
  <c r="G1214" i="1"/>
  <c r="F635" i="4"/>
  <c r="C629" i="1"/>
  <c r="H147" i="1"/>
  <c r="G147" i="1"/>
  <c r="G278" i="9"/>
  <c r="G345" i="1"/>
  <c r="H345" i="1"/>
  <c r="G284" i="9"/>
  <c r="E284" i="9" s="1"/>
  <c r="B284" i="9" s="1"/>
  <c r="H9" i="3"/>
  <c r="F636" i="4"/>
  <c r="C630" i="1"/>
  <c r="H11" i="3"/>
  <c r="H1153" i="1"/>
  <c r="G1153" i="1"/>
  <c r="H293" i="1"/>
  <c r="G293" i="1"/>
  <c r="E639" i="4"/>
  <c r="E414" i="4"/>
  <c r="D409" i="1" s="1"/>
  <c r="D407" i="1"/>
  <c r="C402" i="1"/>
  <c r="F407" i="4"/>
  <c r="C286" i="1"/>
  <c r="F290" i="4"/>
  <c r="E311" i="9"/>
  <c r="B312" i="9"/>
  <c r="G522" i="1"/>
  <c r="H522" i="1"/>
  <c r="F408" i="4"/>
  <c r="C403" i="1"/>
  <c r="H414" i="1"/>
  <c r="G414" i="1"/>
  <c r="E640" i="4"/>
  <c r="E415" i="4"/>
  <c r="D410" i="1" s="1"/>
  <c r="D408" i="1"/>
  <c r="D413" i="4"/>
  <c r="D414" i="4" s="1"/>
  <c r="C285" i="1"/>
  <c r="D291" i="4"/>
  <c r="F289" i="4"/>
  <c r="H984" i="1"/>
  <c r="H8" i="3"/>
  <c r="G984" i="1"/>
  <c r="E278" i="9" l="1"/>
  <c r="B278" i="9" s="1"/>
  <c r="C409" i="1"/>
  <c r="F414" i="4"/>
  <c r="M3" i="9"/>
  <c r="H285" i="1"/>
  <c r="G285" i="1"/>
  <c r="E642" i="4"/>
  <c r="D634" i="1"/>
  <c r="H402" i="1"/>
  <c r="G402" i="1"/>
  <c r="H286" i="1"/>
  <c r="G286" i="1"/>
  <c r="H629" i="1"/>
  <c r="G629" i="1"/>
  <c r="H1152" i="1"/>
  <c r="G1152" i="1"/>
  <c r="F291" i="4"/>
  <c r="C287" i="1"/>
  <c r="E641" i="4"/>
  <c r="D633" i="1"/>
  <c r="I9" i="3"/>
  <c r="K3" i="9"/>
  <c r="H407" i="1"/>
  <c r="G407" i="1"/>
  <c r="H403" i="1"/>
  <c r="G403" i="1"/>
  <c r="F639" i="4"/>
  <c r="C633" i="1"/>
  <c r="N3" i="9"/>
  <c r="I11" i="3"/>
  <c r="D640" i="4"/>
  <c r="D641" i="4" s="1"/>
  <c r="D415" i="4"/>
  <c r="C408" i="1"/>
  <c r="F413" i="4"/>
  <c r="G630" i="1"/>
  <c r="H630" i="1"/>
  <c r="E277" i="9" l="1"/>
  <c r="I8" i="3" s="1"/>
  <c r="H287" i="1"/>
  <c r="G287" i="1"/>
  <c r="F415" i="4"/>
  <c r="C410" i="1"/>
  <c r="F641" i="4"/>
  <c r="C635" i="1"/>
  <c r="D642" i="4"/>
  <c r="D645" i="4" s="1"/>
  <c r="F640" i="4"/>
  <c r="C634" i="1"/>
  <c r="G633" i="1"/>
  <c r="H633" i="1"/>
  <c r="E645" i="4"/>
  <c r="D635" i="1"/>
  <c r="E646" i="4"/>
  <c r="D636" i="1"/>
  <c r="H408" i="1"/>
  <c r="G408" i="1"/>
  <c r="H409" i="1"/>
  <c r="G409" i="1"/>
  <c r="I19" i="3" l="1"/>
  <c r="D640" i="1"/>
  <c r="H635" i="1"/>
  <c r="G635" i="1"/>
  <c r="G634" i="1"/>
  <c r="H634" i="1"/>
  <c r="F645" i="4"/>
  <c r="H18" i="3"/>
  <c r="C639" i="1"/>
  <c r="I18" i="3"/>
  <c r="D639" i="1"/>
  <c r="D646" i="4"/>
  <c r="G276" i="9" s="1"/>
  <c r="E276" i="9" s="1"/>
  <c r="B276" i="9" s="1"/>
  <c r="C636" i="1"/>
  <c r="F642" i="4"/>
  <c r="H410" i="1"/>
  <c r="G410" i="1"/>
  <c r="H19" i="3" l="1"/>
  <c r="F646" i="4"/>
  <c r="C640" i="1"/>
  <c r="H7" i="3" s="1"/>
  <c r="G636" i="1"/>
  <c r="H636" i="1"/>
  <c r="H639" i="1"/>
  <c r="G639" i="1"/>
  <c r="H640" i="1" l="1"/>
  <c r="G640" i="1"/>
  <c r="J3" i="9"/>
  <c r="G274" i="9" l="1"/>
  <c r="M272" i="9"/>
  <c r="L272" i="9"/>
  <c r="H274" i="9"/>
  <c r="G18" i="9"/>
  <c r="H18" i="9"/>
  <c r="J12" i="9"/>
  <c r="I9" i="9"/>
  <c r="J17" i="9"/>
  <c r="G15" i="9"/>
  <c r="K11" i="9"/>
  <c r="J8" i="9"/>
  <c r="I5" i="9"/>
  <c r="H16" i="9"/>
  <c r="I13" i="9"/>
  <c r="H17" i="9"/>
  <c r="I11" i="9"/>
  <c r="J6" i="9"/>
  <c r="H15" i="9"/>
  <c r="J7" i="9"/>
  <c r="J11" i="9"/>
  <c r="J9" i="9"/>
  <c r="M16" i="9"/>
  <c r="J10" i="9"/>
  <c r="K5" i="9"/>
  <c r="M15" i="9"/>
  <c r="I8" i="9"/>
  <c r="J5" i="9"/>
  <c r="I7" i="9"/>
  <c r="K7" i="9"/>
  <c r="L15" i="9"/>
  <c r="K9" i="9"/>
  <c r="G17" i="9"/>
  <c r="I12" i="9"/>
  <c r="I17" i="9"/>
  <c r="K6" i="9"/>
  <c r="I6" i="9"/>
  <c r="K12" i="9"/>
  <c r="K13" i="9"/>
  <c r="L16" i="9"/>
  <c r="K10" i="9"/>
  <c r="G16" i="9"/>
  <c r="E16" i="9" s="1"/>
  <c r="K8" i="9"/>
  <c r="J13" i="9"/>
  <c r="F16" i="9" l="1"/>
  <c r="B16" i="9" s="1"/>
  <c r="E15" i="9"/>
  <c r="E10" i="9"/>
  <c r="B10" i="9" s="1"/>
  <c r="E9" i="9"/>
  <c r="B9" i="9" s="1"/>
  <c r="F15" i="9"/>
  <c r="E8" i="9"/>
  <c r="B8" i="9" s="1"/>
  <c r="E13" i="9"/>
  <c r="B13" i="9" s="1"/>
  <c r="F272" i="9"/>
  <c r="E12" i="9"/>
  <c r="B12" i="9" s="1"/>
  <c r="E6" i="9"/>
  <c r="B6" i="9" s="1"/>
  <c r="E17" i="9"/>
  <c r="B17" i="9" s="1"/>
  <c r="E7" i="9"/>
  <c r="B7" i="9" s="1"/>
  <c r="E11" i="9"/>
  <c r="B11" i="9" s="1"/>
  <c r="E5" i="9"/>
  <c r="E18" i="9"/>
  <c r="B18" i="9" s="1"/>
  <c r="E274" i="9"/>
  <c r="F14" i="9" l="1"/>
  <c r="B15" i="9"/>
  <c r="B274" i="9"/>
  <c r="E20" i="9"/>
  <c r="I7" i="3" s="1"/>
  <c r="B5" i="9"/>
  <c r="E4" i="9"/>
  <c r="E1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<sst xmlns="http://schemas.openxmlformats.org/spreadsheetml/2006/main" count="4369" uniqueCount="3421">
  <si>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</si>
  <si>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</si>
  <si>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</si>
  <si>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</si>
  <si>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</si>
  <si>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</si>
  <si>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</si>
  <si>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</si>
  <si>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</si>
  <si>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</si>
  <si>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</si>
  <si>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</si>
  <si>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</si>
  <si>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</si>
  <si>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</si>
  <si>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</si>
  <si>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</si>
  <si>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</si>
  <si>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</si>
  <si>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</si>
  <si>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</si>
  <si>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</si>
  <si>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</si>
  <si>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</si>
  <si>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</si>
  <si>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</si>
  <si>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</si>
  <si>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</si>
  <si>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</si>
  <si>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</si>
  <si>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</si>
  <si>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KLINIČKI BOLNIČKI CENTAR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</si>
  <si>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</si>
  <si>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</si>
  <si>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</si>
  <si>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</si>
  <si>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</si>
  <si>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</si>
  <si>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</si>
  <si>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</si>
  <si>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</si>
  <si>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</si>
  <si>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</si>
  <si>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</si>
  <si>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</si>
  <si>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</si>
  <si>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</si>
  <si>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</si>
  <si>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</si>
  <si>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26400 - KLINIČKI BOLNIČKI CENTAR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</si>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</sst>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179317287.02000001</v>
      </c>
      <c r="D2" s="6">
        <f>'PR-RAS'!E6</f>
        <v>208364510.04999998</v>
      </c>
      <c r="E2" s="6">
        <v>0</v>
      </c>
      <c r="F2" s="6">
        <v>0</v>
      </c>
      <c r="G2" s="7">
        <f t="shared" ref="G2:G264" si="0">(B2/1000)*(C2*1+D2*2)</f>
        <v>596046.30712000001</v>
      </c>
      <c r="H2" s="7">
        <f t="shared" ref="H2:H264" si="1">ABS(C2-ROUND(C2,0))+ABS(D2-ROUND(D2,0))</f>
        <v>6.9999992847442627E-2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4621329.34</v>
      </c>
      <c r="D46" s="1">
        <f>'PR-RAS'!E50</f>
        <v>13275528.220000001</v>
      </c>
      <c r="E46" s="1">
        <v>0</v>
      </c>
      <c r="F46" s="1">
        <v>0</v>
      </c>
      <c r="G46" s="2">
        <f t="shared" si="0"/>
        <v>1402757.3600999999</v>
      </c>
      <c r="H46" s="2">
        <f t="shared" si="1"/>
        <v>0.56000000052154064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72152.58</v>
      </c>
      <c r="D47" s="1">
        <f>'PR-RAS'!E51</f>
        <v>57813.3</v>
      </c>
      <c r="E47" s="1">
        <v>0</v>
      </c>
      <c r="F47" s="1">
        <v>0</v>
      </c>
      <c r="G47" s="2">
        <f t="shared" si="0"/>
        <v>8637.8422799999989</v>
      </c>
      <c r="H47" s="2">
        <f t="shared" si="1"/>
        <v>0.72000000000116415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72152.58</v>
      </c>
      <c r="D48" s="1">
        <f>'PR-RAS'!E52</f>
        <v>57813.3</v>
      </c>
      <c r="E48" s="1">
        <v>0</v>
      </c>
      <c r="F48" s="1">
        <v>0</v>
      </c>
      <c r="G48" s="2">
        <f t="shared" si="0"/>
        <v>8825.6214600000003</v>
      </c>
      <c r="H48" s="2">
        <f t="shared" si="1"/>
        <v>0.72000000000116415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3339932.27</v>
      </c>
      <c r="D50" s="1">
        <f>'PR-RAS'!E54</f>
        <v>7797703.0300000003</v>
      </c>
      <c r="E50" s="1">
        <v>0</v>
      </c>
      <c r="F50" s="1">
        <v>0</v>
      </c>
      <c r="G50" s="2">
        <f t="shared" si="0"/>
        <v>927831.57817000011</v>
      </c>
      <c r="H50" s="2">
        <f t="shared" si="1"/>
        <v>0.30000000027939677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39375.129999999997</v>
      </c>
      <c r="D53" s="1">
        <f>'PR-RAS'!E57</f>
        <v>0</v>
      </c>
      <c r="E53" s="1">
        <v>0</v>
      </c>
      <c r="F53" s="1">
        <v>0</v>
      </c>
      <c r="G53" s="2">
        <f t="shared" si="0"/>
        <v>2047.5067599999998</v>
      </c>
      <c r="H53" s="2">
        <f t="shared" si="1"/>
        <v>0.12999999999738066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3300557.14</v>
      </c>
      <c r="D54" s="1">
        <f>'PR-RAS'!E58</f>
        <v>7797703.0300000003</v>
      </c>
      <c r="E54" s="1">
        <v>0</v>
      </c>
      <c r="F54" s="1">
        <v>0</v>
      </c>
      <c r="G54" s="2">
        <f t="shared" si="0"/>
        <v>1001486.0495999999</v>
      </c>
      <c r="H54" s="2">
        <f t="shared" si="1"/>
        <v>0.17000000039115548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327434.39999999997</v>
      </c>
      <c r="D58" s="1">
        <f>'PR-RAS'!E62</f>
        <v>5171208.37</v>
      </c>
      <c r="E58" s="1">
        <v>0</v>
      </c>
      <c r="F58" s="1">
        <v>0</v>
      </c>
      <c r="G58" s="2">
        <f t="shared" si="0"/>
        <v>608181.51498000009</v>
      </c>
      <c r="H58" s="2">
        <f t="shared" si="1"/>
        <v>0.77000000007683411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318143.8</v>
      </c>
      <c r="D59" s="1">
        <f>'PR-RAS'!E63</f>
        <v>5171208.37</v>
      </c>
      <c r="E59" s="1">
        <v>0</v>
      </c>
      <c r="F59" s="1">
        <v>0</v>
      </c>
      <c r="G59" s="2">
        <f t="shared" si="0"/>
        <v>618312.51132000005</v>
      </c>
      <c r="H59" s="2">
        <f t="shared" si="1"/>
        <v>0.57000000012340024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9290.6</v>
      </c>
      <c r="D60" s="1">
        <f>'PR-RAS'!E64</f>
        <v>0</v>
      </c>
      <c r="E60" s="1">
        <v>0</v>
      </c>
      <c r="F60" s="1">
        <v>0</v>
      </c>
      <c r="G60" s="2">
        <f t="shared" si="0"/>
        <v>548.1454</v>
      </c>
      <c r="H60" s="2">
        <f t="shared" si="1"/>
        <v>0.3999999999996362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170181.57</v>
      </c>
      <c r="D64" s="1">
        <f>'PR-RAS'!E68</f>
        <v>212198.5</v>
      </c>
      <c r="E64" s="1">
        <v>0</v>
      </c>
      <c r="F64" s="1">
        <v>0</v>
      </c>
      <c r="G64" s="2">
        <f t="shared" si="0"/>
        <v>37458.449910000003</v>
      </c>
      <c r="H64" s="2">
        <f t="shared" si="1"/>
        <v>0.92999999999301508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1725.4</v>
      </c>
      <c r="D65" s="1">
        <f>'PR-RAS'!E69</f>
        <v>13812.09</v>
      </c>
      <c r="E65" s="1">
        <v>0</v>
      </c>
      <c r="F65" s="1">
        <v>0</v>
      </c>
      <c r="G65" s="2">
        <f t="shared" si="0"/>
        <v>1878.3731200000002</v>
      </c>
      <c r="H65" s="2">
        <f t="shared" si="1"/>
        <v>0.49000000000023647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168456.17</v>
      </c>
      <c r="D66" s="1">
        <f>'PR-RAS'!E70</f>
        <v>198386.41</v>
      </c>
      <c r="E66" s="1">
        <v>0</v>
      </c>
      <c r="F66" s="1">
        <v>0</v>
      </c>
      <c r="G66" s="2">
        <f t="shared" si="0"/>
        <v>36739.88435</v>
      </c>
      <c r="H66" s="2">
        <f t="shared" si="1"/>
        <v>0.58000000001629815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1124.21</v>
      </c>
      <c r="D70" s="1">
        <f>'PR-RAS'!E74</f>
        <v>27248.06</v>
      </c>
      <c r="E70" s="1">
        <v>0</v>
      </c>
      <c r="F70" s="1">
        <v>0</v>
      </c>
      <c r="G70" s="2">
        <f t="shared" si="0"/>
        <v>3837.8027700000002</v>
      </c>
      <c r="H70" s="2">
        <f t="shared" si="1"/>
        <v>0.27000000000134605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1124.21</v>
      </c>
      <c r="D71" s="1">
        <f>'PR-RAS'!E75</f>
        <v>27248.06</v>
      </c>
      <c r="E71" s="1">
        <v>0</v>
      </c>
      <c r="F71" s="1">
        <v>0</v>
      </c>
      <c r="G71" s="2">
        <f t="shared" si="0"/>
        <v>3893.4231000000004</v>
      </c>
      <c r="H71" s="2">
        <f t="shared" si="1"/>
        <v>0.27000000000134605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710504.31</v>
      </c>
      <c r="D73" s="1">
        <f>'PR-RAS'!E77</f>
        <v>9356.9599999999991</v>
      </c>
      <c r="E73" s="1">
        <v>0</v>
      </c>
      <c r="F73" s="1">
        <v>0</v>
      </c>
      <c r="G73" s="2">
        <f t="shared" si="0"/>
        <v>52503.71256</v>
      </c>
      <c r="H73" s="2">
        <f t="shared" si="1"/>
        <v>0.35000000005675247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21142.04</v>
      </c>
      <c r="D74" s="1">
        <f>'PR-RAS'!E78</f>
        <v>9356.9599999999991</v>
      </c>
      <c r="E74" s="1">
        <v>0</v>
      </c>
      <c r="F74" s="1">
        <v>0</v>
      </c>
      <c r="G74" s="2">
        <f t="shared" si="0"/>
        <v>2909.4850799999999</v>
      </c>
      <c r="H74" s="2">
        <f t="shared" si="1"/>
        <v>8.000000000174623E-2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689362.27</v>
      </c>
      <c r="D75" s="1">
        <f>'PR-RAS'!E79</f>
        <v>0</v>
      </c>
      <c r="E75" s="1">
        <v>0</v>
      </c>
      <c r="F75" s="1">
        <v>0</v>
      </c>
      <c r="G75" s="2">
        <f t="shared" si="0"/>
        <v>51012.807979999998</v>
      </c>
      <c r="H75" s="2">
        <f t="shared" si="1"/>
        <v>0.27000000001862645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147.93</v>
      </c>
      <c r="D78" s="1">
        <f>'PR-RAS'!E82</f>
        <v>0.02</v>
      </c>
      <c r="E78" s="1">
        <v>0</v>
      </c>
      <c r="F78" s="1">
        <v>0</v>
      </c>
      <c r="G78" s="2">
        <f t="shared" si="0"/>
        <v>11.393689999999999</v>
      </c>
      <c r="H78" s="2">
        <f t="shared" si="1"/>
        <v>8.9999999999993183E-2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147.93</v>
      </c>
      <c r="D79" s="1">
        <f>'PR-RAS'!E83</f>
        <v>0.02</v>
      </c>
      <c r="E79" s="1">
        <v>0</v>
      </c>
      <c r="F79" s="1">
        <v>0</v>
      </c>
      <c r="G79" s="2">
        <f t="shared" si="0"/>
        <v>11.54166</v>
      </c>
      <c r="H79" s="2">
        <f t="shared" si="1"/>
        <v>8.9999999999993183E-2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0.02</v>
      </c>
      <c r="E81" s="1">
        <v>0</v>
      </c>
      <c r="F81" s="1">
        <v>0</v>
      </c>
      <c r="G81" s="2">
        <f t="shared" si="0"/>
        <v>8.8000000000000005E-3</v>
      </c>
      <c r="H81" s="2">
        <f t="shared" si="1"/>
        <v>9.0000000000000011E-2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147.86000000000001</v>
      </c>
      <c r="D83" s="1">
        <f>'PR-RAS'!E87</f>
        <v>0</v>
      </c>
      <c r="E83" s="1">
        <v>0</v>
      </c>
      <c r="F83" s="1">
        <v>0</v>
      </c>
      <c r="G83" s="2">
        <f t="shared" si="0"/>
        <v>12.124520000000002</v>
      </c>
      <c r="H83" s="2">
        <f t="shared" si="1"/>
        <v>0.13999999999998636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8802877.9499999993</v>
      </c>
      <c r="D102" s="1">
        <f>'PR-RAS'!E106</f>
        <v>10783058.869999999</v>
      </c>
      <c r="E102" s="1">
        <v>0</v>
      </c>
      <c r="F102" s="1">
        <v>0</v>
      </c>
      <c r="G102" s="2">
        <f t="shared" si="0"/>
        <v>3067268.5646899999</v>
      </c>
      <c r="H102" s="2">
        <f t="shared" si="1"/>
        <v>0.18000000156462193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8802877.9499999993</v>
      </c>
      <c r="D108" s="1">
        <f>'PR-RAS'!E112</f>
        <v>10783058.869999999</v>
      </c>
      <c r="E108" s="1">
        <v>0</v>
      </c>
      <c r="F108" s="1">
        <v>0</v>
      </c>
      <c r="G108" s="2">
        <f t="shared" si="0"/>
        <v>3249482.5388299995</v>
      </c>
      <c r="H108" s="2">
        <f t="shared" si="1"/>
        <v>0.18000000156462193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8802877.9499999993</v>
      </c>
      <c r="D113" s="1">
        <f>'PR-RAS'!E117</f>
        <v>10783058.869999999</v>
      </c>
      <c r="E113" s="1">
        <v>0</v>
      </c>
      <c r="F113" s="1">
        <v>0</v>
      </c>
      <c r="G113" s="2">
        <f t="shared" si="0"/>
        <v>3401327.5172799998</v>
      </c>
      <c r="H113" s="2">
        <f t="shared" si="1"/>
        <v>0.18000000156462193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2387302.3699999996</v>
      </c>
      <c r="D120" s="1">
        <f>'PR-RAS'!E124</f>
        <v>2572478.15</v>
      </c>
      <c r="E120" s="1">
        <v>0</v>
      </c>
      <c r="F120" s="1">
        <v>0</v>
      </c>
      <c r="G120" s="2">
        <f t="shared" si="0"/>
        <v>896338.78172999993</v>
      </c>
      <c r="H120" s="2">
        <f t="shared" si="1"/>
        <v>0.51999999955296516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2081765.7799999998</v>
      </c>
      <c r="D121" s="1">
        <f>'PR-RAS'!E125</f>
        <v>2150433.58</v>
      </c>
      <c r="E121" s="1">
        <v>0</v>
      </c>
      <c r="F121" s="1">
        <v>0</v>
      </c>
      <c r="G121" s="2">
        <f t="shared" si="0"/>
        <v>765915.95279999985</v>
      </c>
      <c r="H121" s="2">
        <f t="shared" si="1"/>
        <v>0.64000000013038516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145511.87</v>
      </c>
      <c r="D122" s="1">
        <f>'PR-RAS'!E126</f>
        <v>100914.42</v>
      </c>
      <c r="E122" s="1">
        <v>0</v>
      </c>
      <c r="F122" s="1">
        <v>0</v>
      </c>
      <c r="G122" s="2">
        <f t="shared" si="0"/>
        <v>42028.225909999994</v>
      </c>
      <c r="H122" s="2">
        <f t="shared" si="1"/>
        <v>0.55000000000291038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1936253.91</v>
      </c>
      <c r="D123" s="1">
        <f>'PR-RAS'!E127</f>
        <v>2049519.16</v>
      </c>
      <c r="E123" s="1">
        <v>0</v>
      </c>
      <c r="F123" s="1">
        <v>0</v>
      </c>
      <c r="G123" s="2">
        <f t="shared" si="0"/>
        <v>736305.65205999988</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305536.59000000003</v>
      </c>
      <c r="D124" s="1">
        <f>'PR-RAS'!E128</f>
        <v>422044.57</v>
      </c>
      <c r="E124" s="1">
        <v>0</v>
      </c>
      <c r="F124" s="1">
        <v>0</v>
      </c>
      <c r="G124" s="2">
        <f t="shared" si="0"/>
        <v>141403.96479</v>
      </c>
      <c r="H124" s="2">
        <f t="shared" si="1"/>
        <v>0.83999999996740371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99437.33</v>
      </c>
      <c r="D125" s="1">
        <f>'PR-RAS'!E129</f>
        <v>48896.79</v>
      </c>
      <c r="E125" s="1">
        <v>0</v>
      </c>
      <c r="F125" s="1">
        <v>0</v>
      </c>
      <c r="G125" s="2">
        <f t="shared" si="0"/>
        <v>24456.632840000002</v>
      </c>
      <c r="H125" s="2">
        <f t="shared" si="1"/>
        <v>0.54000000000087311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206099.26</v>
      </c>
      <c r="D126" s="1">
        <f>'PR-RAS'!E130</f>
        <v>373147.78</v>
      </c>
      <c r="E126" s="1">
        <v>0</v>
      </c>
      <c r="F126" s="1">
        <v>0</v>
      </c>
      <c r="G126" s="2">
        <f t="shared" si="0"/>
        <v>119049.35250000001</v>
      </c>
      <c r="H126" s="2">
        <f t="shared" si="1"/>
        <v>0.47999999998137355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163310826.89000002</v>
      </c>
      <c r="D129" s="1">
        <f>'PR-RAS'!E133</f>
        <v>181568081.13999999</v>
      </c>
      <c r="E129" s="1">
        <v>0</v>
      </c>
      <c r="F129" s="1">
        <v>0</v>
      </c>
      <c r="G129" s="2">
        <f t="shared" si="0"/>
        <v>67385214.613759995</v>
      </c>
      <c r="H129" s="2">
        <f t="shared" si="1"/>
        <v>0.24999997019767761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31890409.380000003</v>
      </c>
      <c r="D130" s="1">
        <f>'PR-RAS'!E134</f>
        <v>25598238.509999998</v>
      </c>
      <c r="E130" s="1">
        <v>0</v>
      </c>
      <c r="F130" s="1">
        <v>0</v>
      </c>
      <c r="G130" s="2">
        <f t="shared" si="0"/>
        <v>10718208.345600002</v>
      </c>
      <c r="H130" s="2">
        <f t="shared" si="1"/>
        <v>0.87000000476837158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21617522.370000001</v>
      </c>
      <c r="D131" s="1">
        <f>'PR-RAS'!E135</f>
        <v>10281917.65</v>
      </c>
      <c r="E131" s="1">
        <v>0</v>
      </c>
      <c r="F131" s="1">
        <v>0</v>
      </c>
      <c r="G131" s="2">
        <f t="shared" si="0"/>
        <v>5483576.4971000003</v>
      </c>
      <c r="H131" s="2">
        <f t="shared" si="1"/>
        <v>0.72000000067055225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10272887.01</v>
      </c>
      <c r="D132" s="1">
        <f>'PR-RAS'!E136</f>
        <v>15316320.859999999</v>
      </c>
      <c r="E132" s="1">
        <v>0</v>
      </c>
      <c r="F132" s="1">
        <v>0</v>
      </c>
      <c r="G132" s="2">
        <f t="shared" si="0"/>
        <v>5358624.2636299999</v>
      </c>
      <c r="H132" s="2">
        <f t="shared" si="1"/>
        <v>0.15000000037252903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131420417.51000001</v>
      </c>
      <c r="D134" s="1">
        <f>'PR-RAS'!E138</f>
        <v>155969842.63</v>
      </c>
      <c r="E134" s="1">
        <v>0</v>
      </c>
      <c r="F134" s="1">
        <v>0</v>
      </c>
      <c r="G134" s="2">
        <f t="shared" si="0"/>
        <v>58966893.668410003</v>
      </c>
      <c r="H134" s="2">
        <f t="shared" si="1"/>
        <v>0.85999999940395355</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194802.54</v>
      </c>
      <c r="D135" s="1">
        <f>'PR-RAS'!E139</f>
        <v>165363.65</v>
      </c>
      <c r="E135" s="1">
        <v>0</v>
      </c>
      <c r="F135" s="1">
        <v>0</v>
      </c>
      <c r="G135" s="2">
        <f t="shared" si="0"/>
        <v>70420.998559999993</v>
      </c>
      <c r="H135" s="2">
        <f t="shared" si="1"/>
        <v>0.80999999999767169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194802.54</v>
      </c>
      <c r="D146" s="1">
        <f>'PR-RAS'!E150</f>
        <v>165363.65</v>
      </c>
      <c r="E146" s="1">
        <v>0</v>
      </c>
      <c r="F146" s="1">
        <v>0</v>
      </c>
      <c r="G146" s="2">
        <f t="shared" si="0"/>
        <v>76201.826799999995</v>
      </c>
      <c r="H146" s="2">
        <f t="shared" si="1"/>
        <v>0.80999999999767169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163310600.78999996</v>
      </c>
      <c r="D147" s="1">
        <f>'PR-RAS'!E151</f>
        <v>185326434.44000006</v>
      </c>
      <c r="E147" s="1">
        <v>0</v>
      </c>
      <c r="F147" s="1">
        <v>0</v>
      </c>
      <c r="G147" s="2">
        <f t="shared" si="0"/>
        <v>77958666.571820006</v>
      </c>
      <c r="H147" s="2">
        <f t="shared" si="1"/>
        <v>0.65000009536743164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79037577.890000001</v>
      </c>
      <c r="D148" s="1">
        <f>'PR-RAS'!E152</f>
        <v>90262671.920000002</v>
      </c>
      <c r="E148" s="1">
        <v>0</v>
      </c>
      <c r="F148" s="1">
        <v>0</v>
      </c>
      <c r="G148" s="2">
        <f t="shared" si="0"/>
        <v>38155749.494309999</v>
      </c>
      <c r="H148" s="2">
        <f t="shared" si="1"/>
        <v>0.18999999761581421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66991617.969999999</v>
      </c>
      <c r="D149" s="1">
        <f>'PR-RAS'!E153</f>
        <v>76752705.090000004</v>
      </c>
      <c r="E149" s="1">
        <v>0</v>
      </c>
      <c r="F149" s="1">
        <v>0</v>
      </c>
      <c r="G149" s="2">
        <f t="shared" si="0"/>
        <v>32633560.166200001</v>
      </c>
      <c r="H149" s="2">
        <f t="shared" si="1"/>
        <v>0.12000000476837158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49922937.189999998</v>
      </c>
      <c r="D150" s="1">
        <f>'PR-RAS'!E154</f>
        <v>57320520.039999999</v>
      </c>
      <c r="E150" s="1">
        <v>0</v>
      </c>
      <c r="F150" s="1">
        <v>0</v>
      </c>
      <c r="G150" s="2">
        <f t="shared" si="0"/>
        <v>24520032.613229997</v>
      </c>
      <c r="H150" s="2">
        <f t="shared" si="1"/>
        <v>0.22999999672174454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4408623.28</v>
      </c>
      <c r="D152" s="1">
        <f>'PR-RAS'!E156</f>
        <v>5102970.8899999997</v>
      </c>
      <c r="E152" s="1">
        <v>0</v>
      </c>
      <c r="F152" s="1">
        <v>0</v>
      </c>
      <c r="G152" s="2">
        <f t="shared" si="0"/>
        <v>2206799.3240599995</v>
      </c>
      <c r="H152" s="2">
        <f t="shared" si="1"/>
        <v>0.39000000059604645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12660057.5</v>
      </c>
      <c r="D153" s="1">
        <f>'PR-RAS'!E157</f>
        <v>14329214.16</v>
      </c>
      <c r="E153" s="1">
        <v>0</v>
      </c>
      <c r="F153" s="1">
        <v>0</v>
      </c>
      <c r="G153" s="2">
        <f t="shared" si="0"/>
        <v>6280409.8446399998</v>
      </c>
      <c r="H153" s="2">
        <f t="shared" si="1"/>
        <v>0.66000000014901161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2308996.31</v>
      </c>
      <c r="D154" s="1">
        <f>'PR-RAS'!E158</f>
        <v>2656105.94</v>
      </c>
      <c r="E154" s="1">
        <v>0</v>
      </c>
      <c r="F154" s="1">
        <v>0</v>
      </c>
      <c r="G154" s="2">
        <f t="shared" si="0"/>
        <v>1166044.85307</v>
      </c>
      <c r="H154" s="2">
        <f t="shared" si="1"/>
        <v>0.37000000011175871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9736963.6099999994</v>
      </c>
      <c r="D155" s="1">
        <f>'PR-RAS'!E159</f>
        <v>10853860.889999999</v>
      </c>
      <c r="E155" s="1">
        <v>0</v>
      </c>
      <c r="F155" s="1">
        <v>0</v>
      </c>
      <c r="G155" s="2">
        <f t="shared" si="0"/>
        <v>4842481.5500599993</v>
      </c>
      <c r="H155" s="2">
        <f t="shared" si="1"/>
        <v>0.50000000186264515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9720255.4399999995</v>
      </c>
      <c r="D157" s="1">
        <f>'PR-RAS'!E161</f>
        <v>10838643.199999999</v>
      </c>
      <c r="E157" s="1">
        <v>0</v>
      </c>
      <c r="F157" s="1">
        <v>0</v>
      </c>
      <c r="G157" s="2">
        <f t="shared" si="0"/>
        <v>4898016.5270399991</v>
      </c>
      <c r="H157" s="2">
        <f t="shared" si="1"/>
        <v>0.6399999987334013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16708.169999999998</v>
      </c>
      <c r="D158" s="1">
        <f>'PR-RAS'!E162</f>
        <v>15217.69</v>
      </c>
      <c r="E158" s="1">
        <v>0</v>
      </c>
      <c r="F158" s="1">
        <v>0</v>
      </c>
      <c r="G158" s="2">
        <f t="shared" si="0"/>
        <v>7401.5373500000005</v>
      </c>
      <c r="H158" s="2">
        <f t="shared" si="1"/>
        <v>0.47999999999774445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83758915.429999962</v>
      </c>
      <c r="D159" s="1">
        <f>'PR-RAS'!E163</f>
        <v>94339133.920000032</v>
      </c>
      <c r="E159" s="1">
        <v>0</v>
      </c>
      <c r="F159" s="1">
        <v>0</v>
      </c>
      <c r="G159" s="2">
        <f t="shared" si="0"/>
        <v>43045074.95666001</v>
      </c>
      <c r="H159" s="2">
        <f t="shared" si="1"/>
        <v>0.50999993085861206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2244284.71</v>
      </c>
      <c r="D160" s="1">
        <f>'PR-RAS'!E164</f>
        <v>2377844.3400000003</v>
      </c>
      <c r="E160" s="1">
        <v>0</v>
      </c>
      <c r="F160" s="1">
        <v>0</v>
      </c>
      <c r="G160" s="2">
        <f t="shared" si="0"/>
        <v>1112995.7690100002</v>
      </c>
      <c r="H160" s="2">
        <f t="shared" si="1"/>
        <v>0.63000000035390258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45680.27</v>
      </c>
      <c r="D161" s="1">
        <f>'PR-RAS'!E165</f>
        <v>46267.64</v>
      </c>
      <c r="E161" s="1">
        <v>0</v>
      </c>
      <c r="F161" s="1">
        <v>0</v>
      </c>
      <c r="G161" s="2">
        <f t="shared" si="0"/>
        <v>22114.487999999998</v>
      </c>
      <c r="H161" s="2">
        <f t="shared" si="1"/>
        <v>0.62999999999738066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2077441.84</v>
      </c>
      <c r="D162" s="1">
        <f>'PR-RAS'!E166</f>
        <v>2202958.9700000002</v>
      </c>
      <c r="E162" s="1">
        <v>0</v>
      </c>
      <c r="F162" s="1">
        <v>0</v>
      </c>
      <c r="G162" s="2">
        <f t="shared" si="0"/>
        <v>1043820.9245800001</v>
      </c>
      <c r="H162" s="2">
        <f t="shared" si="1"/>
        <v>0.18999999971129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121162.6</v>
      </c>
      <c r="D163" s="1">
        <f>'PR-RAS'!E167</f>
        <v>128617.73</v>
      </c>
      <c r="E163" s="1">
        <v>0</v>
      </c>
      <c r="F163" s="1">
        <v>0</v>
      </c>
      <c r="G163" s="2">
        <f t="shared" si="0"/>
        <v>61300.485720000004</v>
      </c>
      <c r="H163" s="2">
        <f t="shared" si="1"/>
        <v>0.66999999999825377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75020445.099999979</v>
      </c>
      <c r="D165" s="1">
        <f>'PR-RAS'!E169</f>
        <v>85167605.530000016</v>
      </c>
      <c r="E165" s="1">
        <v>0</v>
      </c>
      <c r="F165" s="1">
        <v>0</v>
      </c>
      <c r="G165" s="2">
        <f t="shared" si="0"/>
        <v>40238327.610240005</v>
      </c>
      <c r="H165" s="2">
        <f t="shared" si="1"/>
        <v>0.56999996304512024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2324764.8199999998</v>
      </c>
      <c r="D166" s="1">
        <f>'PR-RAS'!E170</f>
        <v>2609418.83</v>
      </c>
      <c r="E166" s="1">
        <v>0</v>
      </c>
      <c r="F166" s="1">
        <v>0</v>
      </c>
      <c r="G166" s="2">
        <f t="shared" si="0"/>
        <v>1244694.4092000001</v>
      </c>
      <c r="H166" s="2">
        <f t="shared" si="1"/>
        <v>0.35000000009313226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67977408.909999996</v>
      </c>
      <c r="D167" s="1">
        <f>'PR-RAS'!E171</f>
        <v>79062499.310000002</v>
      </c>
      <c r="E167" s="1">
        <v>0</v>
      </c>
      <c r="F167" s="1">
        <v>0</v>
      </c>
      <c r="G167" s="2">
        <f t="shared" si="0"/>
        <v>37532999.649980001</v>
      </c>
      <c r="H167" s="2">
        <f t="shared" si="1"/>
        <v>0.40000000596046448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3993201.08</v>
      </c>
      <c r="D168" s="1">
        <f>'PR-RAS'!E172</f>
        <v>2726634.34</v>
      </c>
      <c r="E168" s="1">
        <v>0</v>
      </c>
      <c r="F168" s="1">
        <v>0</v>
      </c>
      <c r="G168" s="2">
        <f t="shared" si="0"/>
        <v>1577560.44992</v>
      </c>
      <c r="H168" s="2">
        <f t="shared" si="1"/>
        <v>0.41999999992549419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473791.02</v>
      </c>
      <c r="D169" s="1">
        <f>'PR-RAS'!E173</f>
        <v>295711.7</v>
      </c>
      <c r="E169" s="1">
        <v>0</v>
      </c>
      <c r="F169" s="1">
        <v>0</v>
      </c>
      <c r="G169" s="2">
        <f t="shared" si="0"/>
        <v>178956.02256000001</v>
      </c>
      <c r="H169" s="2">
        <f t="shared" si="1"/>
        <v>0.32000000000698492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202514.97</v>
      </c>
      <c r="D170" s="1">
        <f>'PR-RAS'!E174</f>
        <v>368048.54</v>
      </c>
      <c r="E170" s="1">
        <v>0</v>
      </c>
      <c r="F170" s="1">
        <v>0</v>
      </c>
      <c r="G170" s="2">
        <f t="shared" si="0"/>
        <v>158625.43645000001</v>
      </c>
      <c r="H170" s="2">
        <f t="shared" si="1"/>
        <v>0.4900000000197906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48764.3</v>
      </c>
      <c r="D172" s="1">
        <f>'PR-RAS'!E176</f>
        <v>105292.81</v>
      </c>
      <c r="E172" s="1">
        <v>0</v>
      </c>
      <c r="F172" s="1">
        <v>0</v>
      </c>
      <c r="G172" s="2">
        <f t="shared" si="0"/>
        <v>44348.836320000002</v>
      </c>
      <c r="H172" s="2">
        <f t="shared" si="1"/>
        <v>0.49000000000523869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5953466.6600000001</v>
      </c>
      <c r="D173" s="1">
        <f>'PR-RAS'!E177</f>
        <v>6538262.2899999991</v>
      </c>
      <c r="E173" s="1">
        <v>0</v>
      </c>
      <c r="F173" s="1">
        <v>0</v>
      </c>
      <c r="G173" s="2">
        <f t="shared" si="0"/>
        <v>3273158.4932799996</v>
      </c>
      <c r="H173" s="2">
        <f t="shared" si="1"/>
        <v>0.62999999895691872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221434.8</v>
      </c>
      <c r="D174" s="1">
        <f>'PR-RAS'!E178</f>
        <v>212138.17</v>
      </c>
      <c r="E174" s="1">
        <v>0</v>
      </c>
      <c r="F174" s="1">
        <v>0</v>
      </c>
      <c r="G174" s="2">
        <f t="shared" si="0"/>
        <v>111708.02721999999</v>
      </c>
      <c r="H174" s="2">
        <f t="shared" si="1"/>
        <v>0.37000000002444722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988025.86</v>
      </c>
      <c r="D175" s="1">
        <f>'PR-RAS'!E179</f>
        <v>1244118.95</v>
      </c>
      <c r="E175" s="1">
        <v>0</v>
      </c>
      <c r="F175" s="1">
        <v>0</v>
      </c>
      <c r="G175" s="2">
        <f t="shared" si="0"/>
        <v>604869.89423999994</v>
      </c>
      <c r="H175" s="2">
        <f t="shared" si="1"/>
        <v>0.19000000006053597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35008.76</v>
      </c>
      <c r="D176" s="1">
        <f>'PR-RAS'!E180</f>
        <v>27936.94</v>
      </c>
      <c r="E176" s="1">
        <v>0</v>
      </c>
      <c r="F176" s="1">
        <v>0</v>
      </c>
      <c r="G176" s="2">
        <f t="shared" si="0"/>
        <v>15904.462</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1168816.24</v>
      </c>
      <c r="D177" s="1">
        <f>'PR-RAS'!E181</f>
        <v>1156993.57</v>
      </c>
      <c r="E177" s="1">
        <v>0</v>
      </c>
      <c r="F177" s="1">
        <v>0</v>
      </c>
      <c r="G177" s="2">
        <f t="shared" si="0"/>
        <v>612973.39487999992</v>
      </c>
      <c r="H177" s="2">
        <f t="shared" si="1"/>
        <v>0.66999999992549419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182711.8</v>
      </c>
      <c r="D178" s="1">
        <f>'PR-RAS'!E182</f>
        <v>239770</v>
      </c>
      <c r="E178" s="1">
        <v>0</v>
      </c>
      <c r="F178" s="1">
        <v>0</v>
      </c>
      <c r="G178" s="2">
        <f t="shared" si="0"/>
        <v>117218.5686</v>
      </c>
      <c r="H178" s="2">
        <f t="shared" si="1"/>
        <v>0.20000000001164153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307418.18</v>
      </c>
      <c r="D179" s="1">
        <f>'PR-RAS'!E183</f>
        <v>433772.93</v>
      </c>
      <c r="E179" s="1">
        <v>0</v>
      </c>
      <c r="F179" s="1">
        <v>0</v>
      </c>
      <c r="G179" s="2">
        <f t="shared" si="0"/>
        <v>209143.59912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388210.53</v>
      </c>
      <c r="D180" s="1">
        <f>'PR-RAS'!E184</f>
        <v>425709.07</v>
      </c>
      <c r="E180" s="1">
        <v>0</v>
      </c>
      <c r="F180" s="1">
        <v>0</v>
      </c>
      <c r="G180" s="2">
        <f t="shared" si="0"/>
        <v>221893.53192999997</v>
      </c>
      <c r="H180" s="2">
        <f t="shared" si="1"/>
        <v>0.53999999997904524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488591.29</v>
      </c>
      <c r="D181" s="1">
        <f>'PR-RAS'!E185</f>
        <v>556566.63</v>
      </c>
      <c r="E181" s="1">
        <v>0</v>
      </c>
      <c r="F181" s="1">
        <v>0</v>
      </c>
      <c r="G181" s="2">
        <f t="shared" si="0"/>
        <v>288310.41899999999</v>
      </c>
      <c r="H181" s="2">
        <f t="shared" si="1"/>
        <v>0.65999999997438863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2173249.2000000002</v>
      </c>
      <c r="D182" s="1">
        <f>'PR-RAS'!E186</f>
        <v>2241256.0299999998</v>
      </c>
      <c r="E182" s="1">
        <v>0</v>
      </c>
      <c r="F182" s="1">
        <v>0</v>
      </c>
      <c r="G182" s="2">
        <f t="shared" si="0"/>
        <v>1204692.7880599999</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540718.96</v>
      </c>
      <c r="D184" s="1">
        <f>'PR-RAS'!E188</f>
        <v>255421.76000000004</v>
      </c>
      <c r="E184" s="1">
        <v>0</v>
      </c>
      <c r="F184" s="1">
        <v>0</v>
      </c>
      <c r="G184" s="2">
        <f t="shared" si="0"/>
        <v>192435.93383999998</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7064.08</v>
      </c>
      <c r="D185" s="1">
        <f>'PR-RAS'!E189</f>
        <v>8606.49</v>
      </c>
      <c r="E185" s="1">
        <v>0</v>
      </c>
      <c r="F185" s="1">
        <v>0</v>
      </c>
      <c r="G185" s="2">
        <f t="shared" si="0"/>
        <v>4466.9790399999993</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96321.04</v>
      </c>
      <c r="D186" s="1">
        <f>'PR-RAS'!E190</f>
        <v>97224.14</v>
      </c>
      <c r="E186" s="1">
        <v>0</v>
      </c>
      <c r="F186" s="1">
        <v>0</v>
      </c>
      <c r="G186" s="2">
        <f t="shared" si="0"/>
        <v>53792.324200000003</v>
      </c>
      <c r="H186" s="2">
        <f t="shared" si="1"/>
        <v>0.17999999999301508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11280.1</v>
      </c>
      <c r="D187" s="1">
        <f>'PR-RAS'!E191</f>
        <v>15493.89</v>
      </c>
      <c r="E187" s="1">
        <v>0</v>
      </c>
      <c r="F187" s="1">
        <v>0</v>
      </c>
      <c r="G187" s="2">
        <f t="shared" si="0"/>
        <v>7861.825679999999</v>
      </c>
      <c r="H187" s="2">
        <f t="shared" si="1"/>
        <v>0.21000000000094587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613.84</v>
      </c>
      <c r="D188" s="1">
        <f>'PR-RAS'!E192</f>
        <v>0</v>
      </c>
      <c r="E188" s="1">
        <v>0</v>
      </c>
      <c r="F188" s="1">
        <v>0</v>
      </c>
      <c r="G188" s="2">
        <f t="shared" si="0"/>
        <v>114.78808000000001</v>
      </c>
      <c r="H188" s="2">
        <f t="shared" si="1"/>
        <v>0.15999999999996817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105559.06</v>
      </c>
      <c r="D189" s="1">
        <f>'PR-RAS'!E193</f>
        <v>49428.49</v>
      </c>
      <c r="E189" s="1">
        <v>0</v>
      </c>
      <c r="F189" s="1">
        <v>0</v>
      </c>
      <c r="G189" s="2">
        <f t="shared" si="0"/>
        <v>38430.215519999998</v>
      </c>
      <c r="H189" s="2">
        <f t="shared" si="1"/>
        <v>0.54999999999563443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316679.64</v>
      </c>
      <c r="D190" s="1">
        <f>'PR-RAS'!E194</f>
        <v>83725.27</v>
      </c>
      <c r="E190" s="1">
        <v>0</v>
      </c>
      <c r="F190" s="1">
        <v>0</v>
      </c>
      <c r="G190" s="2">
        <f t="shared" si="0"/>
        <v>91500.604020000013</v>
      </c>
      <c r="H190" s="2">
        <f t="shared" si="1"/>
        <v>0.6299999999901047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3201.2</v>
      </c>
      <c r="D191" s="1">
        <f>'PR-RAS'!E195</f>
        <v>943.48</v>
      </c>
      <c r="E191" s="1">
        <v>0</v>
      </c>
      <c r="F191" s="1">
        <v>0</v>
      </c>
      <c r="G191" s="2">
        <f t="shared" si="0"/>
        <v>966.75040000000001</v>
      </c>
      <c r="H191" s="2">
        <f t="shared" si="1"/>
        <v>0.67999999999983629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315311.01</v>
      </c>
      <c r="D192" s="1">
        <f>'PR-RAS'!E196</f>
        <v>438429.61</v>
      </c>
      <c r="E192" s="1">
        <v>0</v>
      </c>
      <c r="F192" s="1">
        <v>0</v>
      </c>
      <c r="G192" s="2">
        <f t="shared" si="0"/>
        <v>227704.51392999999</v>
      </c>
      <c r="H192" s="2">
        <f t="shared" si="1"/>
        <v>0.40000000002328306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315311.01</v>
      </c>
      <c r="D206" s="1">
        <f>'PR-RAS'!E210</f>
        <v>438429.61</v>
      </c>
      <c r="E206" s="1">
        <v>0</v>
      </c>
      <c r="F206" s="1">
        <v>0</v>
      </c>
      <c r="G206" s="2">
        <f t="shared" si="0"/>
        <v>244394.89714999998</v>
      </c>
      <c r="H206" s="2">
        <f t="shared" si="1"/>
        <v>0.40000000002328306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6767.95</v>
      </c>
      <c r="D207" s="1">
        <f>'PR-RAS'!E211</f>
        <v>5823.92</v>
      </c>
      <c r="E207" s="1">
        <v>0</v>
      </c>
      <c r="F207" s="1">
        <v>0</v>
      </c>
      <c r="G207" s="2">
        <f t="shared" si="0"/>
        <v>3793.65274</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350.58</v>
      </c>
      <c r="D208" s="1">
        <f>'PR-RAS'!E212</f>
        <v>0</v>
      </c>
      <c r="E208" s="1">
        <v>0</v>
      </c>
      <c r="F208" s="1">
        <v>0</v>
      </c>
      <c r="G208" s="2">
        <f t="shared" si="0"/>
        <v>72.570059999999998</v>
      </c>
      <c r="H208" s="2">
        <f t="shared" si="1"/>
        <v>0.42000000000001592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308192.48</v>
      </c>
      <c r="D209" s="1">
        <f>'PR-RAS'!E213</f>
        <v>432605.69</v>
      </c>
      <c r="E209" s="1">
        <v>0</v>
      </c>
      <c r="F209" s="1">
        <v>0</v>
      </c>
      <c r="G209" s="2">
        <f t="shared" si="0"/>
        <v>244068.00287999996</v>
      </c>
      <c r="H209" s="2">
        <f t="shared" si="1"/>
        <v>0.78999999997904524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52377.16</v>
      </c>
      <c r="D248" s="1">
        <f>'PR-RAS'!E252</f>
        <v>74720.91</v>
      </c>
      <c r="E248" s="1">
        <v>0</v>
      </c>
      <c r="F248" s="1">
        <v>0</v>
      </c>
      <c r="G248" s="2">
        <f t="shared" si="0"/>
        <v>49849.288059999999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52377.16</v>
      </c>
      <c r="D255" s="1">
        <f>'PR-RAS'!E259</f>
        <v>74720.91</v>
      </c>
      <c r="E255" s="1">
        <v>0</v>
      </c>
      <c r="F255" s="1">
        <v>0</v>
      </c>
      <c r="G255" s="2">
        <f t="shared" si="0"/>
        <v>51262.020920000003</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52377.16</v>
      </c>
      <c r="D256" s="1">
        <f>'PR-RAS'!E260</f>
        <v>74720.91</v>
      </c>
      <c r="E256" s="1">
        <v>0</v>
      </c>
      <c r="F256" s="1">
        <v>0</v>
      </c>
      <c r="G256" s="2">
        <f t="shared" si="0"/>
        <v>51463.839900000006</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146419.29999999999</v>
      </c>
      <c r="D259" s="1">
        <f>'PR-RAS'!E263</f>
        <v>211478.08</v>
      </c>
      <c r="E259" s="1">
        <v>0</v>
      </c>
      <c r="F259" s="1">
        <v>0</v>
      </c>
      <c r="G259" s="2">
        <f t="shared" si="0"/>
        <v>146898.86867999999</v>
      </c>
      <c r="H259" s="2">
        <f t="shared" si="1"/>
        <v>0.37999999997555278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1055.9000000000001</v>
      </c>
      <c r="E260" s="1">
        <v>0</v>
      </c>
      <c r="F260" s="1">
        <v>0</v>
      </c>
      <c r="G260" s="2">
        <f t="shared" si="0"/>
        <v>546.95620000000008</v>
      </c>
      <c r="H260" s="2">
        <f t="shared" si="1"/>
        <v>9.9999999999909051E-2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1055.9000000000001</v>
      </c>
      <c r="E261" s="1">
        <v>0</v>
      </c>
      <c r="F261" s="1">
        <v>0</v>
      </c>
      <c r="G261" s="2">
        <f t="shared" si="0"/>
        <v>549.0680000000001</v>
      </c>
      <c r="H261" s="2">
        <f t="shared" si="1"/>
        <v>9.9999999999909051E-2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146419.29999999999</v>
      </c>
      <c r="D269" s="1">
        <f>'PR-RAS'!E273</f>
        <v>210422.18</v>
      </c>
      <c r="E269" s="1">
        <v>0</v>
      </c>
      <c r="F269" s="1">
        <v>0</v>
      </c>
      <c r="G269" s="2">
        <f t="shared" si="8"/>
        <v>152026.66087999998</v>
      </c>
      <c r="H269" s="2">
        <f t="shared" si="9"/>
        <v>0.47999999998137355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142742.88</v>
      </c>
      <c r="D270" s="1">
        <f>'PR-RAS'!E274</f>
        <v>210422.18</v>
      </c>
      <c r="E270" s="1">
        <v>0</v>
      </c>
      <c r="F270" s="1">
        <v>0</v>
      </c>
      <c r="G270" s="2">
        <f t="shared" si="8"/>
        <v>151604.96756000002</v>
      </c>
      <c r="H270" s="2">
        <f t="shared" si="9"/>
        <v>0.29999999998835847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2983.61</v>
      </c>
      <c r="D272" s="1">
        <f>'PR-RAS'!E276</f>
        <v>0</v>
      </c>
      <c r="E272" s="1">
        <v>0</v>
      </c>
      <c r="F272" s="1">
        <v>0</v>
      </c>
      <c r="G272" s="2">
        <f t="shared" si="8"/>
        <v>808.55831000000012</v>
      </c>
      <c r="H272" s="2">
        <f t="shared" si="9"/>
        <v>0.38999999999987267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692.81</v>
      </c>
      <c r="D274" s="1">
        <f>'PR-RAS'!E278</f>
        <v>0</v>
      </c>
      <c r="E274" s="1">
        <v>0</v>
      </c>
      <c r="F274" s="1">
        <v>0</v>
      </c>
      <c r="G274" s="2">
        <f t="shared" si="8"/>
        <v>189.13713000000001</v>
      </c>
      <c r="H274" s="2">
        <f t="shared" si="9"/>
        <v>0.19000000000005457</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163310600.78999996</v>
      </c>
      <c r="D285" s="1">
        <f>'PR-RAS'!E289</f>
        <v>185326434.44000006</v>
      </c>
      <c r="E285" s="1">
        <v>0</v>
      </c>
      <c r="F285" s="1">
        <v>0</v>
      </c>
      <c r="G285" s="2">
        <f t="shared" si="8"/>
        <v>151645625.38628</v>
      </c>
      <c r="H285" s="2">
        <f t="shared" si="9"/>
        <v>0.65000009536743164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16006686.230000049</v>
      </c>
      <c r="D286" s="1">
        <f>'PR-RAS'!E290</f>
        <v>23038075.609999925</v>
      </c>
      <c r="E286" s="1">
        <v>0</v>
      </c>
      <c r="F286" s="1">
        <v>0</v>
      </c>
      <c r="G286" s="2">
        <f t="shared" si="8"/>
        <v>17693608.673249971</v>
      </c>
      <c r="H286" s="2">
        <f t="shared" si="9"/>
        <v>0.62000012397766113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44292664.039999999</v>
      </c>
      <c r="D289" s="1">
        <f>'PR-RAS'!E293</f>
        <v>42768285.380000003</v>
      </c>
      <c r="E289" s="1">
        <v>0</v>
      </c>
      <c r="F289" s="1">
        <v>0</v>
      </c>
      <c r="G289" s="2">
        <f t="shared" si="8"/>
        <v>37390819.622400001</v>
      </c>
      <c r="H289" s="2">
        <f t="shared" si="9"/>
        <v>0.42000000178813934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7535618.4000000004</v>
      </c>
      <c r="D290" s="1">
        <f>'PR-RAS'!E294</f>
        <v>8518007.0800000001</v>
      </c>
      <c r="E290" s="1">
        <v>0</v>
      </c>
      <c r="F290" s="1">
        <v>0</v>
      </c>
      <c r="G290" s="2">
        <f t="shared" si="8"/>
        <v>7101201.8098400002</v>
      </c>
      <c r="H290" s="2">
        <f t="shared" si="9"/>
        <v>0.48000000044703484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673153.69</v>
      </c>
      <c r="D291" s="1">
        <f>'PR-RAS'!E295</f>
        <v>890153.58</v>
      </c>
      <c r="E291" s="1">
        <v>0</v>
      </c>
      <c r="F291" s="1">
        <v>0</v>
      </c>
      <c r="G291" s="2">
        <f t="shared" si="8"/>
        <v>711503.6464999998</v>
      </c>
      <c r="H291" s="2">
        <f t="shared" si="9"/>
        <v>0.73000000009778887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5808292.54</v>
      </c>
      <c r="D292" s="1">
        <f>'PR-RAS'!E296</f>
        <v>6343316.8200000003</v>
      </c>
      <c r="E292" s="1">
        <v>0</v>
      </c>
      <c r="F292" s="1">
        <v>0</v>
      </c>
      <c r="G292" s="2">
        <f t="shared" si="8"/>
        <v>5382023.5183799993</v>
      </c>
      <c r="H292" s="2">
        <f t="shared" si="9"/>
        <v>0.63999999966472387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15357.72</v>
      </c>
      <c r="D293" s="1">
        <f>'PR-RAS'!E298</f>
        <v>2165.7600000000002</v>
      </c>
      <c r="E293" s="1">
        <v>0</v>
      </c>
      <c r="F293" s="1">
        <v>0</v>
      </c>
      <c r="G293" s="2">
        <f t="shared" si="8"/>
        <v>5749.2580799999987</v>
      </c>
      <c r="H293" s="2">
        <f t="shared" si="9"/>
        <v>0.52000000000043656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15357.72</v>
      </c>
      <c r="D306" s="1">
        <f>'PR-RAS'!E311</f>
        <v>2165.7600000000002</v>
      </c>
      <c r="E306" s="1">
        <v>0</v>
      </c>
      <c r="F306" s="1">
        <v>0</v>
      </c>
      <c r="G306" s="2">
        <f t="shared" si="8"/>
        <v>6005.2181999999993</v>
      </c>
      <c r="H306" s="2">
        <f t="shared" si="9"/>
        <v>0.52000000000043656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2309.56</v>
      </c>
      <c r="D307" s="1">
        <f>'PR-RAS'!E312</f>
        <v>1210.67</v>
      </c>
      <c r="E307" s="1">
        <v>0</v>
      </c>
      <c r="F307" s="1">
        <v>0</v>
      </c>
      <c r="G307" s="2">
        <f t="shared" si="8"/>
        <v>1447.6553999999999</v>
      </c>
      <c r="H307" s="2">
        <f t="shared" si="9"/>
        <v>0.76999999999998181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2309.56</v>
      </c>
      <c r="D308" s="1">
        <f>'PR-RAS'!E313</f>
        <v>1210.67</v>
      </c>
      <c r="E308" s="1">
        <v>0</v>
      </c>
      <c r="F308" s="1">
        <v>0</v>
      </c>
      <c r="G308" s="2">
        <f t="shared" si="8"/>
        <v>1452.3862999999999</v>
      </c>
      <c r="H308" s="2">
        <f t="shared" si="9"/>
        <v>0.76999999999998181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2159.91</v>
      </c>
      <c r="D312" s="1">
        <f>'PR-RAS'!E317</f>
        <v>0</v>
      </c>
      <c r="E312" s="1">
        <v>0</v>
      </c>
      <c r="F312" s="1">
        <v>0</v>
      </c>
      <c r="G312" s="2">
        <f t="shared" si="8"/>
        <v>671.73200999999995</v>
      </c>
      <c r="H312" s="2">
        <f t="shared" si="9"/>
        <v>9.0000000000145519E-2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2159.91</v>
      </c>
      <c r="D315" s="1">
        <f>'PR-RAS'!E320</f>
        <v>0</v>
      </c>
      <c r="E315" s="1">
        <v>0</v>
      </c>
      <c r="F315" s="1">
        <v>0</v>
      </c>
      <c r="G315" s="2">
        <f t="shared" si="8"/>
        <v>678.21173999999996</v>
      </c>
      <c r="H315" s="2">
        <f t="shared" si="9"/>
        <v>9.0000000000145519E-2</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10888.25</v>
      </c>
      <c r="D321" s="1">
        <f>'PR-RAS'!E326</f>
        <v>955.09</v>
      </c>
      <c r="E321" s="1">
        <v>0</v>
      </c>
      <c r="F321" s="1">
        <v>0</v>
      </c>
      <c r="G321" s="2">
        <f t="shared" si="8"/>
        <v>4095.4976000000001</v>
      </c>
      <c r="H321" s="2">
        <f t="shared" si="9"/>
        <v>0.34000000000003183</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10888.25</v>
      </c>
      <c r="D322" s="1">
        <f>'PR-RAS'!E327</f>
        <v>955.09</v>
      </c>
      <c r="E322" s="1">
        <v>0</v>
      </c>
      <c r="F322" s="1">
        <v>0</v>
      </c>
      <c r="G322" s="2">
        <f t="shared" si="8"/>
        <v>4108.2960300000004</v>
      </c>
      <c r="H322" s="2">
        <f t="shared" si="9"/>
        <v>0.34000000000003183</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15298993.5</v>
      </c>
      <c r="D345" s="1">
        <f>'PR-RAS'!E350</f>
        <v>24709439.469999999</v>
      </c>
      <c r="E345" s="1">
        <v>0</v>
      </c>
      <c r="F345" s="1">
        <v>0</v>
      </c>
      <c r="G345" s="2">
        <f t="shared" si="8"/>
        <v>22262948.119359996</v>
      </c>
      <c r="H345" s="2">
        <f t="shared" si="9"/>
        <v>0.9699999988079071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41608.93</v>
      </c>
      <c r="D346" s="1">
        <f>'PR-RAS'!E351</f>
        <v>6370.6900000000005</v>
      </c>
      <c r="E346" s="1">
        <v>0</v>
      </c>
      <c r="F346" s="1">
        <v>0</v>
      </c>
      <c r="G346" s="2">
        <f t="shared" si="8"/>
        <v>18750.856949999998</v>
      </c>
      <c r="H346" s="2">
        <f t="shared" si="9"/>
        <v>0.37999999999919964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41608.93</v>
      </c>
      <c r="D351" s="1">
        <f>'PR-RAS'!E356</f>
        <v>6370.6900000000005</v>
      </c>
      <c r="E351" s="1">
        <v>0</v>
      </c>
      <c r="F351" s="1">
        <v>0</v>
      </c>
      <c r="G351" s="2">
        <f t="shared" si="8"/>
        <v>19022.608499999998</v>
      </c>
      <c r="H351" s="2">
        <f t="shared" si="9"/>
        <v>0.37999999999919964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18050.63</v>
      </c>
      <c r="D354" s="1">
        <f>'PR-RAS'!E359</f>
        <v>2637.86</v>
      </c>
      <c r="E354" s="1">
        <v>0</v>
      </c>
      <c r="F354" s="1">
        <v>0</v>
      </c>
      <c r="G354" s="2">
        <f t="shared" si="8"/>
        <v>8234.2015499999998</v>
      </c>
      <c r="H354" s="2">
        <f t="shared" si="9"/>
        <v>0.50999999999885404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3732.83</v>
      </c>
      <c r="E355" s="1">
        <v>0</v>
      </c>
      <c r="F355" s="1">
        <v>0</v>
      </c>
      <c r="G355" s="2">
        <f t="shared" si="8"/>
        <v>2642.8436399999996</v>
      </c>
      <c r="H355" s="2">
        <f t="shared" si="9"/>
        <v>0.17000000000007276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23558.3</v>
      </c>
      <c r="D357" s="1">
        <f>'PR-RAS'!E362</f>
        <v>0</v>
      </c>
      <c r="E357" s="1">
        <v>0</v>
      </c>
      <c r="F357" s="1">
        <v>0</v>
      </c>
      <c r="G357" s="2">
        <f t="shared" si="8"/>
        <v>8386.7547999999988</v>
      </c>
      <c r="H357" s="2">
        <f t="shared" si="9"/>
        <v>0.2999999999992724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15127490.189999999</v>
      </c>
      <c r="D358" s="1">
        <f>'PR-RAS'!E363</f>
        <v>23884115.289999999</v>
      </c>
      <c r="E358" s="1">
        <v>0</v>
      </c>
      <c r="F358" s="1">
        <v>0</v>
      </c>
      <c r="G358" s="2">
        <f t="shared" si="8"/>
        <v>22453772.314889997</v>
      </c>
      <c r="H358" s="2">
        <f t="shared" si="9"/>
        <v>0.47999999858438969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11985408.25</v>
      </c>
      <c r="D359" s="1">
        <f>'PR-RAS'!E364</f>
        <v>15435636.16</v>
      </c>
      <c r="E359" s="1">
        <v>0</v>
      </c>
      <c r="F359" s="1">
        <v>0</v>
      </c>
      <c r="G359" s="2">
        <f t="shared" si="8"/>
        <v>15342691.644059999</v>
      </c>
      <c r="H359" s="2">
        <f t="shared" si="9"/>
        <v>0.41000000014901161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11985408.25</v>
      </c>
      <c r="D361" s="1">
        <f>'PR-RAS'!E366</f>
        <v>15404798.279999999</v>
      </c>
      <c r="E361" s="1">
        <v>0</v>
      </c>
      <c r="F361" s="1">
        <v>0</v>
      </c>
      <c r="G361" s="2">
        <f t="shared" si="8"/>
        <v>15406201.7316</v>
      </c>
      <c r="H361" s="2">
        <f t="shared" si="9"/>
        <v>0.52999999932944775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30837.88</v>
      </c>
      <c r="E363" s="1">
        <v>0</v>
      </c>
      <c r="F363" s="1">
        <v>0</v>
      </c>
      <c r="G363" s="2">
        <f t="shared" si="8"/>
        <v>22326.625120000001</v>
      </c>
      <c r="H363" s="2">
        <f t="shared" si="9"/>
        <v>0.11999999999898137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3094585.5599999996</v>
      </c>
      <c r="D364" s="1">
        <f>'PR-RAS'!E369</f>
        <v>8377999.3699999992</v>
      </c>
      <c r="E364" s="1">
        <v>0</v>
      </c>
      <c r="F364" s="1">
        <v>0</v>
      </c>
      <c r="G364" s="2">
        <f t="shared" si="8"/>
        <v>7205762.100899999</v>
      </c>
      <c r="H364" s="2">
        <f t="shared" si="9"/>
        <v>0.80999999959021807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98299.26</v>
      </c>
      <c r="D365" s="1">
        <f>'PR-RAS'!E370</f>
        <v>198664.79</v>
      </c>
      <c r="E365" s="1">
        <v>0</v>
      </c>
      <c r="F365" s="1">
        <v>0</v>
      </c>
      <c r="G365" s="2">
        <f t="shared" si="8"/>
        <v>180408.89775999999</v>
      </c>
      <c r="H365" s="2">
        <f t="shared" si="9"/>
        <v>0.46999999998661224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1843.18</v>
      </c>
      <c r="D366" s="1">
        <f>'PR-RAS'!E371</f>
        <v>15732.17</v>
      </c>
      <c r="E366" s="1">
        <v>0</v>
      </c>
      <c r="F366" s="1">
        <v>0</v>
      </c>
      <c r="G366" s="2">
        <f t="shared" si="8"/>
        <v>12157.244799999999</v>
      </c>
      <c r="H366" s="2">
        <f t="shared" si="9"/>
        <v>0.35000000000013642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39676.22</v>
      </c>
      <c r="D367" s="1">
        <f>'PR-RAS'!E372</f>
        <v>64535.54</v>
      </c>
      <c r="E367" s="1">
        <v>0</v>
      </c>
      <c r="F367" s="1">
        <v>0</v>
      </c>
      <c r="G367" s="2">
        <f t="shared" si="8"/>
        <v>61761.511799999993</v>
      </c>
      <c r="H367" s="2">
        <f t="shared" si="9"/>
        <v>0.68000000000029104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2826806.53</v>
      </c>
      <c r="D368" s="1">
        <f>'PR-RAS'!E373</f>
        <v>7846964.7999999998</v>
      </c>
      <c r="E368" s="1">
        <v>0</v>
      </c>
      <c r="F368" s="1">
        <v>0</v>
      </c>
      <c r="G368" s="2">
        <f t="shared" si="8"/>
        <v>6797110.1597099993</v>
      </c>
      <c r="H368" s="2">
        <f t="shared" si="9"/>
        <v>0.67000000039115548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1910.01</v>
      </c>
      <c r="D369" s="1">
        <f>'PR-RAS'!E374</f>
        <v>17085.310000000001</v>
      </c>
      <c r="E369" s="1">
        <v>0</v>
      </c>
      <c r="F369" s="1">
        <v>0</v>
      </c>
      <c r="G369" s="2">
        <f t="shared" si="8"/>
        <v>13277.671840000001</v>
      </c>
      <c r="H369" s="2">
        <f t="shared" si="9"/>
        <v>0.32000000000130058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126050.36</v>
      </c>
      <c r="D371" s="1">
        <f>'PR-RAS'!E376</f>
        <v>235016.76</v>
      </c>
      <c r="E371" s="1">
        <v>0</v>
      </c>
      <c r="F371" s="1">
        <v>0</v>
      </c>
      <c r="G371" s="2">
        <f t="shared" si="8"/>
        <v>220551.0356</v>
      </c>
      <c r="H371" s="2">
        <f t="shared" si="9"/>
        <v>0.59999999999126885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45584</v>
      </c>
      <c r="D373" s="1">
        <f>'PR-RAS'!E378</f>
        <v>64712.79</v>
      </c>
      <c r="E373" s="1">
        <v>0</v>
      </c>
      <c r="F373" s="1">
        <v>0</v>
      </c>
      <c r="G373" s="2">
        <f t="shared" si="8"/>
        <v>65103.563760000005</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45584</v>
      </c>
      <c r="D374" s="1">
        <f>'PR-RAS'!E379</f>
        <v>64712.79</v>
      </c>
      <c r="E374" s="1">
        <v>0</v>
      </c>
      <c r="F374" s="1">
        <v>0</v>
      </c>
      <c r="G374" s="2">
        <f t="shared" si="8"/>
        <v>65278.573340000003</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1912.38</v>
      </c>
      <c r="D378" s="1">
        <f>'PR-RAS'!E383</f>
        <v>5766.97</v>
      </c>
      <c r="E378" s="1">
        <v>0</v>
      </c>
      <c r="F378" s="1">
        <v>0</v>
      </c>
      <c r="G378" s="2">
        <f t="shared" si="8"/>
        <v>5069.2626399999999</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1912.38</v>
      </c>
      <c r="D379" s="1">
        <f>'PR-RAS'!E384</f>
        <v>5766.97</v>
      </c>
      <c r="E379" s="1">
        <v>0</v>
      </c>
      <c r="F379" s="1">
        <v>0</v>
      </c>
      <c r="G379" s="2">
        <f t="shared" si="8"/>
        <v>5082.7089599999999</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129894.38</v>
      </c>
      <c r="D397" s="1">
        <f>'PR-RAS'!E402</f>
        <v>818953.49</v>
      </c>
      <c r="E397" s="1">
        <v>0</v>
      </c>
      <c r="F397" s="1">
        <v>0</v>
      </c>
      <c r="G397" s="2">
        <f t="shared" si="8"/>
        <v>700049.33855999995</v>
      </c>
      <c r="H397" s="2">
        <f t="shared" si="9"/>
        <v>0.86999999999534339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129894.38</v>
      </c>
      <c r="D398" s="1">
        <f>'PR-RAS'!E403</f>
        <v>818953.49</v>
      </c>
      <c r="E398" s="1">
        <v>0</v>
      </c>
      <c r="F398" s="1">
        <v>0</v>
      </c>
      <c r="G398" s="2">
        <f t="shared" si="8"/>
        <v>701817.13991999999</v>
      </c>
      <c r="H398" s="2">
        <f t="shared" si="9"/>
        <v>0.86999999999534339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15283635.779999999</v>
      </c>
      <c r="D403" s="1">
        <f>'PR-RAS'!E408</f>
        <v>24707273.709999997</v>
      </c>
      <c r="E403" s="1">
        <v>0</v>
      </c>
      <c r="F403" s="1">
        <v>0</v>
      </c>
      <c r="G403" s="2">
        <f t="shared" si="8"/>
        <v>26008669.646400001</v>
      </c>
      <c r="H403" s="2">
        <f t="shared" si="9"/>
        <v>0.51000000350177288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27503725.719999999</v>
      </c>
      <c r="D405" s="1">
        <f>'PR-RAS'!E410</f>
        <v>28322453.530000001</v>
      </c>
      <c r="E405" s="1">
        <v>0</v>
      </c>
      <c r="F405" s="1">
        <v>0</v>
      </c>
      <c r="G405" s="2">
        <f t="shared" si="8"/>
        <v>33996047.643120006</v>
      </c>
      <c r="H405" s="2">
        <f t="shared" si="9"/>
        <v>0.75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52908.11</v>
      </c>
      <c r="D406" s="1">
        <f>'PR-RAS'!E411</f>
        <v>49449.06</v>
      </c>
      <c r="E406" s="1">
        <v>0</v>
      </c>
      <c r="F406" s="1">
        <v>0</v>
      </c>
      <c r="G406" s="2">
        <f t="shared" si="8"/>
        <v>61481.523149999994</v>
      </c>
      <c r="H406" s="2">
        <f t="shared" si="9"/>
        <v>0.16999999999825377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179332644.74000001</v>
      </c>
      <c r="D407" s="1">
        <f>'PR-RAS'!E412</f>
        <v>208366675.80999997</v>
      </c>
      <c r="E407" s="1">
        <v>0</v>
      </c>
      <c r="F407" s="1">
        <v>0</v>
      </c>
      <c r="G407" s="2">
        <f t="shared" si="8"/>
        <v>242002794.52215996</v>
      </c>
      <c r="H407" s="2">
        <f t="shared" si="9"/>
        <v>0.45000001788139343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178609594.28999996</v>
      </c>
      <c r="D408" s="1">
        <f>'PR-RAS'!E413</f>
        <v>210035873.91000006</v>
      </c>
      <c r="E408" s="1">
        <v>0</v>
      </c>
      <c r="F408" s="1">
        <v>0</v>
      </c>
      <c r="G408" s="2">
        <f t="shared" si="8"/>
        <v>243663306.23877004</v>
      </c>
      <c r="H408" s="2">
        <f t="shared" si="9"/>
        <v>0.37999990582466125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723050.45000004768</v>
      </c>
      <c r="D409" s="1">
        <f>'PR-RAS'!E414</f>
        <v>0</v>
      </c>
      <c r="E409" s="1">
        <v>0</v>
      </c>
      <c r="F409" s="1">
        <v>0</v>
      </c>
      <c r="G409" s="2">
        <f t="shared" si="8"/>
        <v>295004.58360001945</v>
      </c>
      <c r="H409" s="2">
        <f t="shared" si="9"/>
        <v>0.45000004768371582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1669198.1000000834</v>
      </c>
      <c r="E410" s="1">
        <v>0</v>
      </c>
      <c r="F410" s="1">
        <v>0</v>
      </c>
      <c r="G410" s="2">
        <f t="shared" si="8"/>
        <v>1365404.0458000682</v>
      </c>
      <c r="H410" s="2">
        <f t="shared" si="9"/>
        <v>0.10000008344650269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71796389.75999999</v>
      </c>
      <c r="D412" s="1">
        <f>'PR-RAS'!E417</f>
        <v>71090738.909999996</v>
      </c>
      <c r="E412" s="1">
        <v>0</v>
      </c>
      <c r="F412" s="1">
        <v>0</v>
      </c>
      <c r="G412" s="2">
        <f t="shared" si="8"/>
        <v>87944903.575379983</v>
      </c>
      <c r="H412" s="2">
        <f t="shared" si="9"/>
        <v>0.33000001311302185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7588526.5100000007</v>
      </c>
      <c r="D413" s="1">
        <f>'PR-RAS'!E418</f>
        <v>8567456.1400000006</v>
      </c>
      <c r="E413" s="1">
        <v>0</v>
      </c>
      <c r="F413" s="1">
        <v>0</v>
      </c>
      <c r="G413" s="2">
        <f t="shared" si="8"/>
        <v>10186056.781480001</v>
      </c>
      <c r="H413" s="2">
        <f t="shared" si="9"/>
        <v>0.62999999988824129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179332644.74000001</v>
      </c>
      <c r="D633" s="1">
        <f>'PR-RAS'!E639</f>
        <v>208366675.80999997</v>
      </c>
      <c r="E633" s="1">
        <v>0</v>
      </c>
      <c r="F633" s="1">
        <v>0</v>
      </c>
      <c r="G633" s="2">
        <f t="shared" si="10"/>
        <v>376713709.69951993</v>
      </c>
      <c r="H633" s="2">
        <f t="shared" si="11"/>
        <v>0.45000001788139343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178609594.28999996</v>
      </c>
      <c r="D634" s="1">
        <f>'PR-RAS'!E640</f>
        <v>210035873.91000006</v>
      </c>
      <c r="E634" s="1">
        <v>0</v>
      </c>
      <c r="F634" s="1">
        <v>0</v>
      </c>
      <c r="G634" s="2">
        <f t="shared" si="10"/>
        <v>378965289.55563009</v>
      </c>
      <c r="H634" s="2">
        <f t="shared" si="11"/>
        <v>0.37999990582466125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723050.45000004768</v>
      </c>
      <c r="D635" s="1">
        <f>'PR-RAS'!E641</f>
        <v>0</v>
      </c>
      <c r="E635" s="1">
        <v>0</v>
      </c>
      <c r="F635" s="1">
        <v>0</v>
      </c>
      <c r="G635" s="2">
        <f t="shared" si="10"/>
        <v>458413.98530003021</v>
      </c>
      <c r="H635" s="2">
        <f t="shared" si="11"/>
        <v>0.45000004768371582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1669198.1000000834</v>
      </c>
      <c r="E636" s="1">
        <v>0</v>
      </c>
      <c r="F636" s="1">
        <v>0</v>
      </c>
      <c r="G636" s="2">
        <f t="shared" si="10"/>
        <v>2119881.587000106</v>
      </c>
      <c r="H636" s="2">
        <f t="shared" si="11"/>
        <v>0.10000008344650269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71796389.75999999</v>
      </c>
      <c r="D638" s="1">
        <f>'PR-RAS'!E644</f>
        <v>71090738.909999996</v>
      </c>
      <c r="E638" s="1">
        <v>0</v>
      </c>
      <c r="F638" s="1">
        <v>0</v>
      </c>
      <c r="G638" s="2">
        <f t="shared" si="10"/>
        <v>136303901.64846</v>
      </c>
      <c r="H638" s="2">
        <f t="shared" si="11"/>
        <v>0.33000001311302185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71073339.309999943</v>
      </c>
      <c r="D640" s="1">
        <f>'PR-RAS'!E646</f>
        <v>72759937.01000008</v>
      </c>
      <c r="E640" s="1">
        <v>0</v>
      </c>
      <c r="F640" s="1">
        <v>0</v>
      </c>
      <c r="G640" s="2">
        <f t="shared" si="10"/>
        <v>138403063.31787008</v>
      </c>
      <c r="H640" s="2">
        <f t="shared" si="11"/>
        <v>0.32000002264976501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1462.28</v>
      </c>
      <c r="D642" s="1">
        <f>'PR-RAS'!E649</f>
        <v>6449</v>
      </c>
      <c r="E642" s="1">
        <v>0</v>
      </c>
      <c r="F642" s="1">
        <v>0</v>
      </c>
      <c r="G642" s="2">
        <f t="shared" si="10"/>
        <v>9204.9394800000009</v>
      </c>
      <c r="H642" s="2">
        <f t="shared" si="11"/>
        <v>0.27999999999997272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84564929.909999996</v>
      </c>
      <c r="D643" s="1">
        <f>'PR-RAS'!E650</f>
        <v>96673500.150000006</v>
      </c>
      <c r="E643" s="1">
        <v>0</v>
      </c>
      <c r="F643" s="1">
        <v>0</v>
      </c>
      <c r="G643" s="2">
        <f t="shared" si="10"/>
        <v>178419459.19482002</v>
      </c>
      <c r="H643" s="2">
        <f t="shared" si="11"/>
        <v>0.24000000953674316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84559943.189999998</v>
      </c>
      <c r="D644" s="1">
        <f>'PR-RAS'!E651</f>
        <v>96678558.140000001</v>
      </c>
      <c r="E644" s="1">
        <v>0</v>
      </c>
      <c r="F644" s="1">
        <v>0</v>
      </c>
      <c r="G644" s="2">
        <f t="shared" si="10"/>
        <v>178700669.23921001</v>
      </c>
      <c r="H644" s="2">
        <f t="shared" si="11"/>
        <v>0.32999999821186066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6449</v>
      </c>
      <c r="D645" s="1">
        <f>'PR-RAS'!E652</f>
        <v>1391.0100000053644</v>
      </c>
      <c r="E645" s="1">
        <v>0</v>
      </c>
      <c r="F645" s="1">
        <v>0</v>
      </c>
      <c r="G645" s="2">
        <f t="shared" si="10"/>
        <v>5944.7768800069098</v>
      </c>
      <c r="H645" s="2">
        <f t="shared" si="11"/>
        <v>1.000000536441803E-2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3064</v>
      </c>
      <c r="D647" s="1">
        <f>'PR-RAS'!E654</f>
        <v>3059</v>
      </c>
      <c r="E647" s="1">
        <v>0</v>
      </c>
      <c r="F647" s="1">
        <v>0</v>
      </c>
      <c r="G647" s="2">
        <f t="shared" si="10"/>
        <v>5931.5720000000001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2861</v>
      </c>
      <c r="D649" s="1">
        <f>'PR-RAS'!E656</f>
        <v>2895</v>
      </c>
      <c r="E649" s="1">
        <v>0</v>
      </c>
      <c r="F649" s="1">
        <v>0</v>
      </c>
      <c r="G649" s="2">
        <f t="shared" si="10"/>
        <v>5605.848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318143.8</v>
      </c>
      <c r="D662" s="1">
        <f>'PR-RAS'!E669</f>
        <v>5171208.37</v>
      </c>
      <c r="E662" s="1">
        <v>0</v>
      </c>
      <c r="F662" s="1">
        <v>0</v>
      </c>
      <c r="G662" s="2">
        <f t="shared" si="10"/>
        <v>7046630.5169400014</v>
      </c>
      <c r="H662" s="2">
        <f t="shared" si="11"/>
        <v>0.57000000012340024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9290.6</v>
      </c>
      <c r="D666" s="1">
        <f>'PR-RAS'!E673</f>
        <v>0</v>
      </c>
      <c r="E666" s="1">
        <v>0</v>
      </c>
      <c r="F666" s="1">
        <v>0</v>
      </c>
      <c r="G666" s="2">
        <f t="shared" si="10"/>
        <v>6178.2490000000007</v>
      </c>
      <c r="H666" s="2">
        <f t="shared" si="11"/>
        <v>0.3999999999996362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1725.4</v>
      </c>
      <c r="D669" s="1">
        <f>'PR-RAS'!E676</f>
        <v>13812.09</v>
      </c>
      <c r="E669" s="1">
        <v>0</v>
      </c>
      <c r="F669" s="1">
        <v>0</v>
      </c>
      <c r="G669" s="2">
        <f t="shared" si="10"/>
        <v>19605.519440000004</v>
      </c>
      <c r="H669" s="2">
        <f t="shared" si="11"/>
        <v>0.49000000000023647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168456.17</v>
      </c>
      <c r="D671" s="1">
        <f>'PR-RAS'!E678</f>
        <v>198386.41</v>
      </c>
      <c r="E671" s="1">
        <v>0</v>
      </c>
      <c r="F671" s="1">
        <v>0</v>
      </c>
      <c r="G671" s="2">
        <f t="shared" si="10"/>
        <v>378703.42330000002</v>
      </c>
      <c r="H671" s="2">
        <f t="shared" si="11"/>
        <v>0.58000000001629815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1124.21</v>
      </c>
      <c r="D690" s="1">
        <f>'PR-RAS'!E697</f>
        <v>27248.06</v>
      </c>
      <c r="E690" s="1">
        <v>0</v>
      </c>
      <c r="F690" s="1">
        <v>0</v>
      </c>
      <c r="G690" s="2">
        <f t="shared" si="10"/>
        <v>38322.407370000001</v>
      </c>
      <c r="H690" s="2">
        <f t="shared" si="11"/>
        <v>0.27000000000134605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8738018.2200000007</v>
      </c>
      <c r="D703" s="1">
        <f>'PR-RAS'!E710</f>
        <v>10657906.710000001</v>
      </c>
      <c r="E703" s="1">
        <v>0</v>
      </c>
      <c r="F703" s="1">
        <v>0</v>
      </c>
      <c r="G703" s="2">
        <f t="shared" si="10"/>
        <v>21097789.811280001</v>
      </c>
      <c r="H703" s="2">
        <f t="shared" si="11"/>
        <v>0.50999999977648258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64859.73</v>
      </c>
      <c r="D705" s="1">
        <f>'PR-RAS'!E712</f>
        <v>125152.16</v>
      </c>
      <c r="E705" s="1">
        <v>0</v>
      </c>
      <c r="F705" s="1">
        <v>0</v>
      </c>
      <c r="G705" s="2">
        <f t="shared" si="10"/>
        <v>221875.49119999999</v>
      </c>
      <c r="H705" s="2">
        <f t="shared" si="11"/>
        <v>0.43000000000029104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177004.66</v>
      </c>
      <c r="D709" s="1">
        <f>'PR-RAS'!E716</f>
        <v>133298.73000000001</v>
      </c>
      <c r="E709" s="1">
        <v>0</v>
      </c>
      <c r="F709" s="1">
        <v>0</v>
      </c>
      <c r="G709" s="2">
        <f t="shared" si="10"/>
        <v>314070.30095999996</v>
      </c>
      <c r="H709" s="2">
        <f t="shared" si="11"/>
        <v>0.60999999998603016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195716.95</v>
      </c>
      <c r="D710" s="1">
        <f>'PR-RAS'!E717</f>
        <v>166876.67000000001</v>
      </c>
      <c r="E710" s="1">
        <v>0</v>
      </c>
      <c r="F710" s="1">
        <v>0</v>
      </c>
      <c r="G710" s="2">
        <f t="shared" si="10"/>
        <v>375394.43560999999</v>
      </c>
      <c r="H710" s="2">
        <f t="shared" si="11"/>
        <v>0.37999999997555278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2026346.93</v>
      </c>
      <c r="D711" s="1">
        <f>'PR-RAS'!E718</f>
        <v>2136233.9300000002</v>
      </c>
      <c r="E711" s="1">
        <v>0</v>
      </c>
      <c r="F711" s="1">
        <v>0</v>
      </c>
      <c r="G711" s="2">
        <f t="shared" si="10"/>
        <v>4472158.5008999994</v>
      </c>
      <c r="H711" s="2">
        <f t="shared" si="11"/>
        <v>0.13999999989755452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26998.69</v>
      </c>
      <c r="D713" s="1">
        <f>'PR-RAS'!E720</f>
        <v>27406.32</v>
      </c>
      <c r="E713" s="1">
        <v>0</v>
      </c>
      <c r="F713" s="1">
        <v>0</v>
      </c>
      <c r="G713" s="2">
        <f t="shared" si="10"/>
        <v>58249.666959999995</v>
      </c>
      <c r="H713" s="2">
        <f t="shared" si="11"/>
        <v>0.63000000000101863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985.58</v>
      </c>
      <c r="E714" s="1">
        <v>0</v>
      </c>
      <c r="F714" s="1">
        <v>0</v>
      </c>
      <c r="G714" s="2">
        <f t="shared" si="10"/>
        <v>1405.4370799999999</v>
      </c>
      <c r="H714" s="2">
        <f t="shared" si="11"/>
        <v>0.41999999999995907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29903.63</v>
      </c>
      <c r="D715" s="1">
        <f>'PR-RAS'!E722</f>
        <v>60331.81</v>
      </c>
      <c r="E715" s="1">
        <v>0</v>
      </c>
      <c r="F715" s="1">
        <v>0</v>
      </c>
      <c r="G715" s="2">
        <f t="shared" si="10"/>
        <v>107505.0165</v>
      </c>
      <c r="H715" s="2">
        <f t="shared" si="11"/>
        <v>0.56000000000130967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288256.63</v>
      </c>
      <c r="D716" s="1">
        <f>'PR-RAS'!E723</f>
        <v>254892.61</v>
      </c>
      <c r="E716" s="1">
        <v>0</v>
      </c>
      <c r="F716" s="1">
        <v>0</v>
      </c>
      <c r="G716" s="2">
        <f t="shared" si="10"/>
        <v>570599.92274999991</v>
      </c>
      <c r="H716" s="2">
        <f t="shared" si="11"/>
        <v>0.76000000000931323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7064.08</v>
      </c>
      <c r="D718" s="1">
        <f>'PR-RAS'!E725</f>
        <v>6481.97</v>
      </c>
      <c r="E718" s="1">
        <v>0</v>
      </c>
      <c r="F718" s="1">
        <v>0</v>
      </c>
      <c r="G718" s="2">
        <f t="shared" si="10"/>
        <v>14360.090339999999</v>
      </c>
      <c r="H718" s="2">
        <f t="shared" si="11"/>
        <v>0.10999999999967258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73280.100000000006</v>
      </c>
      <c r="D719" s="1">
        <f>'PR-RAS'!E726</f>
        <v>73280.08</v>
      </c>
      <c r="E719" s="1">
        <v>0</v>
      </c>
      <c r="F719" s="1">
        <v>0</v>
      </c>
      <c r="G719" s="2">
        <f t="shared" si="10"/>
        <v>157845.30668000001</v>
      </c>
      <c r="H719" s="2">
        <f t="shared" si="11"/>
        <v>0.180000000007567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52377.16</v>
      </c>
      <c r="D812" s="1">
        <f>'PR-RAS'!E819</f>
        <v>74720.91</v>
      </c>
      <c r="E812" s="1">
        <v>0</v>
      </c>
      <c r="F812" s="1">
        <v>0</v>
      </c>
      <c r="G812" s="2">
        <f t="shared" si="18"/>
        <v>163675.19278000001</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87646747.829999983</v>
      </c>
      <c r="D984" s="6">
        <f>BILANCA!E6</f>
        <v>109538436.44000003</v>
      </c>
      <c r="E984" s="6">
        <v>0</v>
      </c>
      <c r="F984" s="6">
        <v>0</v>
      </c>
      <c r="G984" s="7">
        <f t="shared" ref="G984:G1241" si="22">B984/1000*C984+B984/500*D984</f>
        <v>306723.62071000005</v>
      </c>
      <c r="H984" s="7">
        <f t="shared" si="19"/>
        <v>0.61000004410743713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76440124.849999979</v>
      </c>
      <c r="D985" s="1">
        <f>BILANCA!E7</f>
        <v>97434378.830000028</v>
      </c>
      <c r="E985" s="1">
        <v>0</v>
      </c>
      <c r="F985" s="1">
        <v>0</v>
      </c>
      <c r="G985" s="2">
        <f t="shared" si="22"/>
        <v>542617.76502000005</v>
      </c>
      <c r="H985" s="2">
        <f t="shared" si="19"/>
        <v>0.31999999284744263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941490.44</v>
      </c>
      <c r="D986" s="1">
        <f>BILANCA!E8</f>
        <v>943241.34</v>
      </c>
      <c r="E986" s="1">
        <v>0</v>
      </c>
      <c r="F986" s="1">
        <v>0</v>
      </c>
      <c r="G986" s="2">
        <f t="shared" si="22"/>
        <v>8483.9193599999999</v>
      </c>
      <c r="H986" s="2">
        <f t="shared" si="19"/>
        <v>0.77999999991152436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59877.24</v>
      </c>
      <c r="D987" s="1">
        <f>BILANCA!E9</f>
        <v>59877.24</v>
      </c>
      <c r="E987" s="1">
        <v>0</v>
      </c>
      <c r="F987" s="1">
        <v>0</v>
      </c>
      <c r="G987" s="2">
        <f t="shared" si="22"/>
        <v>718.52688000000001</v>
      </c>
      <c r="H987" s="2">
        <f t="shared" si="19"/>
        <v>0.47999999999592546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894894.37</v>
      </c>
      <c r="D988" s="1">
        <f>BILANCA!E10</f>
        <v>891370.61</v>
      </c>
      <c r="E988" s="1">
        <v>0</v>
      </c>
      <c r="F988" s="1">
        <v>0</v>
      </c>
      <c r="G988" s="2">
        <f t="shared" si="22"/>
        <v>13388.177949999999</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13281.17</v>
      </c>
      <c r="D989" s="1">
        <f>BILANCA!E11</f>
        <v>8006.51</v>
      </c>
      <c r="E989" s="1">
        <v>0</v>
      </c>
      <c r="F989" s="1">
        <v>0</v>
      </c>
      <c r="G989" s="2">
        <f t="shared" si="22"/>
        <v>175.76514</v>
      </c>
      <c r="H989" s="2">
        <f t="shared" si="19"/>
        <v>0.65999999999985448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54691284.43999999</v>
      </c>
      <c r="D990" s="1">
        <f>BILANCA!E12</f>
        <v>82828228.190000027</v>
      </c>
      <c r="E990" s="1">
        <v>0</v>
      </c>
      <c r="F990" s="1">
        <v>0</v>
      </c>
      <c r="G990" s="2">
        <f t="shared" si="22"/>
        <v>1542434.1857400006</v>
      </c>
      <c r="H990" s="2">
        <f t="shared" si="19"/>
        <v>0.63000001758337021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44260894.679999992</v>
      </c>
      <c r="D991" s="1">
        <f>BILANCA!E13</f>
        <v>67931499.150000006</v>
      </c>
      <c r="E991" s="1">
        <v>0</v>
      </c>
      <c r="F991" s="1">
        <v>0</v>
      </c>
      <c r="G991" s="2">
        <f t="shared" si="22"/>
        <v>1440991.14384</v>
      </c>
      <c r="H991" s="2">
        <f t="shared" si="19"/>
        <v>0.4700000137090683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292499.23</v>
      </c>
      <c r="D992" s="1">
        <f>BILANCA!E14</f>
        <v>292499.23</v>
      </c>
      <c r="E992" s="1">
        <v>0</v>
      </c>
      <c r="F992" s="1">
        <v>0</v>
      </c>
      <c r="G992" s="2">
        <f t="shared" si="22"/>
        <v>7897.4792099999986</v>
      </c>
      <c r="H992" s="2">
        <f t="shared" si="19"/>
        <v>0.4599999999627471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64268253.009999998</v>
      </c>
      <c r="D993" s="1">
        <f>BILANCA!E15</f>
        <v>88792878.840000004</v>
      </c>
      <c r="E993" s="1">
        <v>0</v>
      </c>
      <c r="F993" s="1">
        <v>0</v>
      </c>
      <c r="G993" s="2">
        <f t="shared" si="22"/>
        <v>2418540.1069</v>
      </c>
      <c r="H993" s="2">
        <f t="shared" si="19"/>
        <v>0.16999999433755875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100934.27</v>
      </c>
      <c r="D994" s="1">
        <f>BILANCA!E16</f>
        <v>100934.26</v>
      </c>
      <c r="E994" s="1">
        <v>0</v>
      </c>
      <c r="F994" s="1">
        <v>0</v>
      </c>
      <c r="G994" s="2">
        <f t="shared" si="22"/>
        <v>3330.8306899999998</v>
      </c>
      <c r="H994" s="2">
        <f t="shared" si="19"/>
        <v>0.52999999999883585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565124.32999999996</v>
      </c>
      <c r="D995" s="1">
        <f>BILANCA!E17</f>
        <v>616188.22</v>
      </c>
      <c r="E995" s="1">
        <v>0</v>
      </c>
      <c r="F995" s="1">
        <v>0</v>
      </c>
      <c r="G995" s="2">
        <f t="shared" si="22"/>
        <v>21570.009239999999</v>
      </c>
      <c r="H995" s="2">
        <f t="shared" si="19"/>
        <v>0.54999999993015081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20965916.16</v>
      </c>
      <c r="D996" s="1">
        <f>BILANCA!E18</f>
        <v>21871001.399999999</v>
      </c>
      <c r="E996" s="1">
        <v>0</v>
      </c>
      <c r="F996" s="1">
        <v>0</v>
      </c>
      <c r="G996" s="2">
        <f t="shared" si="22"/>
        <v>841202.94647999993</v>
      </c>
      <c r="H996" s="2">
        <f t="shared" si="19"/>
        <v>0.55999999865889549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10243582.660000004</v>
      </c>
      <c r="D997" s="1">
        <f>BILANCA!E19</f>
        <v>14741270.350000009</v>
      </c>
      <c r="E997" s="1">
        <v>0</v>
      </c>
      <c r="F997" s="1">
        <v>0</v>
      </c>
      <c r="G997" s="2">
        <f t="shared" si="22"/>
        <v>556165.72704000026</v>
      </c>
      <c r="H997" s="2">
        <f t="shared" si="19"/>
        <v>0.69000000506639481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1492665.78</v>
      </c>
      <c r="D998" s="1">
        <f>BILANCA!E20</f>
        <v>1647265.64</v>
      </c>
      <c r="E998" s="1">
        <v>0</v>
      </c>
      <c r="F998" s="1">
        <v>0</v>
      </c>
      <c r="G998" s="2">
        <f t="shared" si="22"/>
        <v>71807.955900000001</v>
      </c>
      <c r="H998" s="2">
        <f t="shared" si="19"/>
        <v>0.58000000007450581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69546.92</v>
      </c>
      <c r="D999" s="1">
        <f>BILANCA!E21</f>
        <v>80937.56</v>
      </c>
      <c r="E999" s="1">
        <v>0</v>
      </c>
      <c r="F999" s="1">
        <v>0</v>
      </c>
      <c r="G999" s="2">
        <f t="shared" si="22"/>
        <v>3702.7526400000002</v>
      </c>
      <c r="H999" s="2">
        <f t="shared" si="19"/>
        <v>0.52000000000407454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1084422.71</v>
      </c>
      <c r="D1000" s="1">
        <f>BILANCA!E22</f>
        <v>1138337.26</v>
      </c>
      <c r="E1000" s="1">
        <v>0</v>
      </c>
      <c r="F1000" s="1">
        <v>0</v>
      </c>
      <c r="G1000" s="2">
        <f t="shared" si="22"/>
        <v>57138.652910000004</v>
      </c>
      <c r="H1000" s="2">
        <f t="shared" si="19"/>
        <v>0.55000000004656613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58500894.350000001</v>
      </c>
      <c r="D1001" s="1">
        <f>BILANCA!E23</f>
        <v>65581530.5</v>
      </c>
      <c r="E1001" s="1">
        <v>0</v>
      </c>
      <c r="F1001" s="1">
        <v>0</v>
      </c>
      <c r="G1001" s="2">
        <f t="shared" si="22"/>
        <v>3413951.1963</v>
      </c>
      <c r="H1001" s="2">
        <f t="shared" si="19"/>
        <v>0.85000000149011612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121774.38</v>
      </c>
      <c r="D1002" s="1">
        <f>BILANCA!E24</f>
        <v>123103.54</v>
      </c>
      <c r="E1002" s="1">
        <v>0</v>
      </c>
      <c r="F1002" s="1">
        <v>0</v>
      </c>
      <c r="G1002" s="2">
        <f t="shared" si="22"/>
        <v>6991.6477400000003</v>
      </c>
      <c r="H1002" s="2">
        <f t="shared" si="19"/>
        <v>0.84000000001105946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3259996.83</v>
      </c>
      <c r="D1004" s="1">
        <f>BILANCA!E26</f>
        <v>3471959.54</v>
      </c>
      <c r="E1004" s="1">
        <v>0</v>
      </c>
      <c r="F1004" s="1">
        <v>0</v>
      </c>
      <c r="G1004" s="2">
        <f t="shared" si="22"/>
        <v>214282.23411000002</v>
      </c>
      <c r="H1004" s="2">
        <f t="shared" si="19"/>
        <v>0.62999999988824129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54285718.310000002</v>
      </c>
      <c r="D1006" s="1">
        <f>BILANCA!E28</f>
        <v>57301863.689999998</v>
      </c>
      <c r="E1006" s="1">
        <v>0</v>
      </c>
      <c r="F1006" s="1">
        <v>0</v>
      </c>
      <c r="G1006" s="2">
        <f t="shared" si="22"/>
        <v>3884457.2508699996</v>
      </c>
      <c r="H1006" s="2">
        <f t="shared" si="19"/>
        <v>0.62000000476837158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84295.640000000014</v>
      </c>
      <c r="D1007" s="1">
        <f>BILANCA!E29</f>
        <v>118461.15000000002</v>
      </c>
      <c r="E1007" s="1">
        <v>0</v>
      </c>
      <c r="F1007" s="1">
        <v>0</v>
      </c>
      <c r="G1007" s="2">
        <f t="shared" si="22"/>
        <v>7709.2305600000018</v>
      </c>
      <c r="H1007" s="2">
        <f t="shared" si="19"/>
        <v>0.51000000000931323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260343.63</v>
      </c>
      <c r="D1008" s="1">
        <f>BILANCA!E30</f>
        <v>319901.40000000002</v>
      </c>
      <c r="E1008" s="1">
        <v>0</v>
      </c>
      <c r="F1008" s="1">
        <v>0</v>
      </c>
      <c r="G1008" s="2">
        <f t="shared" si="22"/>
        <v>22503.660750000003</v>
      </c>
      <c r="H1008" s="2">
        <f t="shared" si="19"/>
        <v>0.77000000001862645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176047.99</v>
      </c>
      <c r="D1012" s="1">
        <f>BILANCA!E34</f>
        <v>201440.25</v>
      </c>
      <c r="E1012" s="1">
        <v>0</v>
      </c>
      <c r="F1012" s="1">
        <v>0</v>
      </c>
      <c r="G1012" s="2">
        <f t="shared" si="22"/>
        <v>16788.926209999998</v>
      </c>
      <c r="H1012" s="2">
        <f t="shared" si="19"/>
        <v>0.26000000000931323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49272.479999999996</v>
      </c>
      <c r="D1013" s="1">
        <f>BILANCA!E35</f>
        <v>33860.009999999995</v>
      </c>
      <c r="E1013" s="1">
        <v>0</v>
      </c>
      <c r="F1013" s="1">
        <v>0</v>
      </c>
      <c r="G1013" s="2">
        <f t="shared" si="22"/>
        <v>3509.7749999999996</v>
      </c>
      <c r="H1013" s="2">
        <f t="shared" si="19"/>
        <v>0.48999999999068677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106499.17</v>
      </c>
      <c r="D1014" s="1">
        <f>BILANCA!E36</f>
        <v>112266.15</v>
      </c>
      <c r="E1014" s="1">
        <v>0</v>
      </c>
      <c r="F1014" s="1">
        <v>0</v>
      </c>
      <c r="G1014" s="2">
        <f t="shared" si="22"/>
        <v>10261.975569999999</v>
      </c>
      <c r="H1014" s="2">
        <f t="shared" si="19"/>
        <v>0.319999999992433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14678.89</v>
      </c>
      <c r="D1015" s="1">
        <f>BILANCA!E37</f>
        <v>14678.87</v>
      </c>
      <c r="E1015" s="1">
        <v>0</v>
      </c>
      <c r="F1015" s="1">
        <v>0</v>
      </c>
      <c r="G1015" s="2">
        <f t="shared" si="22"/>
        <v>1409.1721600000001</v>
      </c>
      <c r="H1015" s="2">
        <f t="shared" si="19"/>
        <v>0.23999999999978172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71905.58</v>
      </c>
      <c r="D1018" s="1">
        <f>BILANCA!E40</f>
        <v>93085.01</v>
      </c>
      <c r="E1018" s="1">
        <v>0</v>
      </c>
      <c r="F1018" s="1">
        <v>0</v>
      </c>
      <c r="G1018" s="2">
        <f t="shared" si="22"/>
        <v>9032.6460000000006</v>
      </c>
      <c r="H1018" s="2">
        <f t="shared" si="19"/>
        <v>0.42999999999301508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53238.980000000098</v>
      </c>
      <c r="D1023" s="1">
        <f>BILANCA!E45</f>
        <v>3137.5300000000279</v>
      </c>
      <c r="E1023" s="1">
        <v>0</v>
      </c>
      <c r="F1023" s="1">
        <v>0</v>
      </c>
      <c r="G1023" s="2">
        <f t="shared" si="22"/>
        <v>2380.5616000000059</v>
      </c>
      <c r="H1023" s="2">
        <f t="shared" si="19"/>
        <v>0.48999999987427145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681489.8</v>
      </c>
      <c r="D1025" s="1">
        <f>BILANCA!E47</f>
        <v>681489.81</v>
      </c>
      <c r="E1025" s="1">
        <v>0</v>
      </c>
      <c r="F1025" s="1">
        <v>0</v>
      </c>
      <c r="G1025" s="2">
        <f t="shared" si="22"/>
        <v>85867.715640000009</v>
      </c>
      <c r="H1025" s="2">
        <f t="shared" si="19"/>
        <v>0.38999999989755452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628250.81999999995</v>
      </c>
      <c r="D1028" s="1">
        <f>BILANCA!E50</f>
        <v>678352.28</v>
      </c>
      <c r="E1028" s="1">
        <v>0</v>
      </c>
      <c r="F1028" s="1">
        <v>0</v>
      </c>
      <c r="G1028" s="2">
        <f t="shared" si="22"/>
        <v>89322.992099999989</v>
      </c>
      <c r="H1028" s="2">
        <f t="shared" si="19"/>
        <v>0.46000000007916242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4697945.8899999997</v>
      </c>
      <c r="D1032" s="1">
        <f>BILANCA!E54</f>
        <v>4880264.75</v>
      </c>
      <c r="E1032" s="1">
        <v>0</v>
      </c>
      <c r="F1032" s="1">
        <v>0</v>
      </c>
      <c r="G1032" s="2">
        <f t="shared" si="22"/>
        <v>708465.29411000002</v>
      </c>
      <c r="H1032" s="2">
        <f t="shared" si="19"/>
        <v>0.36000000033527613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4697945.8899999997</v>
      </c>
      <c r="D1033" s="1">
        <f>BILANCA!E55</f>
        <v>4880264.75</v>
      </c>
      <c r="E1033" s="1">
        <v>0</v>
      </c>
      <c r="F1033" s="1">
        <v>0</v>
      </c>
      <c r="G1033" s="2">
        <f t="shared" si="22"/>
        <v>722923.76950000005</v>
      </c>
      <c r="H1033" s="2">
        <f t="shared" si="19"/>
        <v>0.36000000033527613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14431420.42</v>
      </c>
      <c r="D1034" s="1">
        <f>BILANCA!E56</f>
        <v>6108059.9199999999</v>
      </c>
      <c r="E1034" s="1">
        <v>0</v>
      </c>
      <c r="F1034" s="1">
        <v>0</v>
      </c>
      <c r="G1034" s="2">
        <f t="shared" si="22"/>
        <v>1359024.55326</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14407862.119999999</v>
      </c>
      <c r="D1035" s="1">
        <f>BILANCA!E57</f>
        <v>6084501.6200000001</v>
      </c>
      <c r="E1035" s="1">
        <v>0</v>
      </c>
      <c r="F1035" s="1">
        <v>0</v>
      </c>
      <c r="G1035" s="2">
        <f t="shared" si="22"/>
        <v>1381996.99872</v>
      </c>
      <c r="H1035" s="2">
        <f t="shared" si="19"/>
        <v>0.49999999906867743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23558.3</v>
      </c>
      <c r="D1039" s="1">
        <f>BILANCA!E61</f>
        <v>23558.3</v>
      </c>
      <c r="E1039" s="1">
        <v>0</v>
      </c>
      <c r="F1039" s="1">
        <v>0</v>
      </c>
      <c r="G1039" s="2">
        <f t="shared" si="22"/>
        <v>3957.7943999999998</v>
      </c>
      <c r="H1039" s="2">
        <f t="shared" si="19"/>
        <v>0.59999999999854481</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6375929.5499999998</v>
      </c>
      <c r="D1041" s="1">
        <f>BILANCA!E63</f>
        <v>7554849.3799999999</v>
      </c>
      <c r="E1041" s="1">
        <v>0</v>
      </c>
      <c r="F1041" s="1">
        <v>0</v>
      </c>
      <c r="G1041" s="2">
        <f t="shared" si="22"/>
        <v>1246166.4419800001</v>
      </c>
      <c r="H1041" s="2">
        <f t="shared" si="19"/>
        <v>0.83000000007450581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6369467.3899999997</v>
      </c>
      <c r="D1042" s="1">
        <f>BILANCA!E64</f>
        <v>7545250.9299999997</v>
      </c>
      <c r="E1042" s="1">
        <v>0</v>
      </c>
      <c r="F1042" s="1">
        <v>0</v>
      </c>
      <c r="G1042" s="2">
        <f t="shared" si="22"/>
        <v>1266138.1857499997</v>
      </c>
      <c r="H1042" s="2">
        <f t="shared" si="19"/>
        <v>0.4599999999627471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6462.16</v>
      </c>
      <c r="D1043" s="1">
        <f>BILANCA!E65</f>
        <v>9598.4500000000007</v>
      </c>
      <c r="E1043" s="1">
        <v>0</v>
      </c>
      <c r="F1043" s="1">
        <v>0</v>
      </c>
      <c r="G1043" s="2">
        <f t="shared" si="22"/>
        <v>1539.5436</v>
      </c>
      <c r="H1043" s="2">
        <f t="shared" si="19"/>
        <v>0.61000000000058208</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11206622.979999999</v>
      </c>
      <c r="D1046" s="1">
        <f>BILANCA!E68</f>
        <v>12104057.610000001</v>
      </c>
      <c r="E1046" s="1">
        <v>0</v>
      </c>
      <c r="F1046" s="1">
        <v>0</v>
      </c>
      <c r="G1046" s="2">
        <f t="shared" si="22"/>
        <v>2231128.5066</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6449</v>
      </c>
      <c r="D1047" s="1">
        <f>BILANCA!E69</f>
        <v>1391.01</v>
      </c>
      <c r="E1047" s="1">
        <v>0</v>
      </c>
      <c r="F1047" s="1">
        <v>0</v>
      </c>
      <c r="G1047" s="2">
        <f t="shared" si="22"/>
        <v>590.78528000000006</v>
      </c>
      <c r="H1047" s="2">
        <f t="shared" si="19"/>
        <v>9.9999999999909051E-3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441</v>
      </c>
      <c r="D1048" s="1">
        <f>BILANCA!E70</f>
        <v>1131.01</v>
      </c>
      <c r="E1048" s="1">
        <v>0</v>
      </c>
      <c r="F1048" s="1">
        <v>0</v>
      </c>
      <c r="G1048" s="2">
        <f t="shared" si="22"/>
        <v>175.69630000000001</v>
      </c>
      <c r="H1048" s="2">
        <f t="shared" si="19"/>
        <v>9.9999999999909051E-3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441</v>
      </c>
      <c r="D1050" s="1">
        <f>BILANCA!E72</f>
        <v>1131.01</v>
      </c>
      <c r="E1050" s="1">
        <v>0</v>
      </c>
      <c r="F1050" s="1">
        <v>0</v>
      </c>
      <c r="G1050" s="2">
        <f t="shared" si="22"/>
        <v>181.10234</v>
      </c>
      <c r="H1050" s="2">
        <f t="shared" si="19"/>
        <v>9.9999999999909051E-3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6008</v>
      </c>
      <c r="D1053" s="1">
        <f>BILANCA!E75</f>
        <v>0</v>
      </c>
      <c r="E1053" s="1">
        <v>0</v>
      </c>
      <c r="F1053" s="1">
        <v>0</v>
      </c>
      <c r="G1053" s="2">
        <f t="shared" si="22"/>
        <v>420.56000000000006</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260</v>
      </c>
      <c r="E1054" s="1">
        <v>0</v>
      </c>
      <c r="F1054" s="1">
        <v>0</v>
      </c>
      <c r="G1054" s="2">
        <f t="shared" si="22"/>
        <v>36.919999999999995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1155949.6499999999</v>
      </c>
      <c r="D1056" s="1">
        <f>BILANCA!E78</f>
        <v>1242796.8800000001</v>
      </c>
      <c r="E1056" s="1">
        <v>0</v>
      </c>
      <c r="F1056" s="1">
        <v>0</v>
      </c>
      <c r="G1056" s="2">
        <f t="shared" si="22"/>
        <v>265832.66892999999</v>
      </c>
      <c r="H1056" s="2">
        <f t="shared" si="19"/>
        <v>0.46999999997206032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12456.12</v>
      </c>
      <c r="D1061" s="1">
        <f>BILANCA!E83</f>
        <v>11317.78</v>
      </c>
      <c r="E1061" s="1">
        <v>0</v>
      </c>
      <c r="F1061" s="1">
        <v>0</v>
      </c>
      <c r="G1061" s="2">
        <f t="shared" si="22"/>
        <v>2737.1510400000002</v>
      </c>
      <c r="H1061" s="2">
        <f t="shared" si="19"/>
        <v>0.34000000000014552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123.62</v>
      </c>
      <c r="D1062" s="1">
        <f>BILANCA!E84</f>
        <v>15427.97</v>
      </c>
      <c r="E1062" s="1">
        <v>0</v>
      </c>
      <c r="F1062" s="1">
        <v>0</v>
      </c>
      <c r="G1062" s="2">
        <f t="shared" si="22"/>
        <v>2447.3852400000001</v>
      </c>
      <c r="H1062" s="2">
        <f t="shared" si="19"/>
        <v>0.41000000000065029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11018.78</v>
      </c>
      <c r="D1063" s="1">
        <f>BILANCA!E85</f>
        <v>10864.97</v>
      </c>
      <c r="E1063" s="1">
        <v>0</v>
      </c>
      <c r="F1063" s="1">
        <v>0</v>
      </c>
      <c r="G1063" s="2">
        <f t="shared" si="22"/>
        <v>2619.8976000000002</v>
      </c>
      <c r="H1063" s="2">
        <f t="shared" si="19"/>
        <v>0.25</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1154388.69</v>
      </c>
      <c r="D1064" s="1">
        <f>BILANCA!E86</f>
        <v>1226916.1000000001</v>
      </c>
      <c r="E1064" s="1">
        <v>0</v>
      </c>
      <c r="F1064" s="1">
        <v>0</v>
      </c>
      <c r="G1064" s="2">
        <f t="shared" si="22"/>
        <v>292265.89209000004</v>
      </c>
      <c r="H1064" s="2">
        <f t="shared" si="19"/>
        <v>0.41000000014901161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9991316.2199999988</v>
      </c>
      <c r="D1124" s="1">
        <f>BILANCA!E146</f>
        <v>10810420.66</v>
      </c>
      <c r="E1124" s="1">
        <v>0</v>
      </c>
      <c r="F1124" s="1">
        <v>0</v>
      </c>
      <c r="G1124" s="2">
        <f t="shared" si="22"/>
        <v>4457314.2131399997</v>
      </c>
      <c r="H1124" s="2">
        <f t="shared" si="23"/>
        <v>0.55999999865889549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35330.79</v>
      </c>
      <c r="D1127" s="1">
        <f>BILANCA!E149</f>
        <v>11740.31</v>
      </c>
      <c r="E1127" s="1">
        <v>0</v>
      </c>
      <c r="F1127" s="1">
        <v>0</v>
      </c>
      <c r="G1127" s="2">
        <f t="shared" si="22"/>
        <v>8468.8430399999997</v>
      </c>
      <c r="H1127" s="2">
        <f t="shared" si="23"/>
        <v>0.51999999999861757</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3846.62</v>
      </c>
      <c r="D1128" s="1">
        <f>BILANCA!E150</f>
        <v>0</v>
      </c>
      <c r="E1128" s="1">
        <v>0</v>
      </c>
      <c r="F1128" s="1">
        <v>0</v>
      </c>
      <c r="G1128" s="2">
        <f t="shared" si="22"/>
        <v>557.7598999999999</v>
      </c>
      <c r="H1128" s="2">
        <f t="shared" si="23"/>
        <v>0.38000000000010914</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31484.17</v>
      </c>
      <c r="D1131" s="1">
        <f>BILANCA!E153</f>
        <v>11740.31</v>
      </c>
      <c r="E1131" s="1">
        <v>0</v>
      </c>
      <c r="F1131" s="1">
        <v>0</v>
      </c>
      <c r="G1131" s="2">
        <f t="shared" si="22"/>
        <v>8134.7889199999991</v>
      </c>
      <c r="H1131" s="2">
        <f t="shared" si="23"/>
        <v>0.47999999999774445</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1226901.56</v>
      </c>
      <c r="D1137" s="1">
        <f>BILANCA!E159</f>
        <v>1487310.39</v>
      </c>
      <c r="E1137" s="1">
        <v>0</v>
      </c>
      <c r="F1137" s="1">
        <v>0</v>
      </c>
      <c r="G1137" s="2">
        <f t="shared" si="22"/>
        <v>647034.44036000001</v>
      </c>
      <c r="H1137" s="2">
        <f t="shared" si="23"/>
        <v>0.82999999984167516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1515914.86</v>
      </c>
      <c r="D1138" s="1">
        <f>BILANCA!E160</f>
        <v>1783420.12</v>
      </c>
      <c r="E1138" s="1">
        <v>0</v>
      </c>
      <c r="F1138" s="1">
        <v>0</v>
      </c>
      <c r="G1138" s="2">
        <f t="shared" si="22"/>
        <v>787827.0405</v>
      </c>
      <c r="H1138" s="2">
        <f t="shared" si="23"/>
        <v>0.26000000000931323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8240742.2199999997</v>
      </c>
      <c r="D1139" s="1">
        <f>BILANCA!E161</f>
        <v>8617919.9499999993</v>
      </c>
      <c r="E1139" s="1">
        <v>0</v>
      </c>
      <c r="F1139" s="1">
        <v>0</v>
      </c>
      <c r="G1139" s="2">
        <f t="shared" si="22"/>
        <v>3974346.81072</v>
      </c>
      <c r="H1139" s="2">
        <f t="shared" si="23"/>
        <v>0.27000000048428774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1027573.21</v>
      </c>
      <c r="D1141" s="1">
        <f>BILANCA!E163</f>
        <v>1089970.1100000001</v>
      </c>
      <c r="E1141" s="1">
        <v>0</v>
      </c>
      <c r="F1141" s="1">
        <v>0</v>
      </c>
      <c r="G1141" s="2">
        <f t="shared" si="22"/>
        <v>506787.12193999998</v>
      </c>
      <c r="H1141" s="2">
        <f t="shared" si="23"/>
        <v>0.32000000006519258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52908.11</v>
      </c>
      <c r="D1142" s="1">
        <f>BILANCA!E164</f>
        <v>49449.06</v>
      </c>
      <c r="E1142" s="1">
        <v>0</v>
      </c>
      <c r="F1142" s="1">
        <v>0</v>
      </c>
      <c r="G1142" s="2">
        <f t="shared" si="22"/>
        <v>24137.190569999999</v>
      </c>
      <c r="H1142" s="2">
        <f t="shared" si="23"/>
        <v>0.16999999999825377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52908.11</v>
      </c>
      <c r="D1144" s="1">
        <f>BILANCA!E166</f>
        <v>49449.06</v>
      </c>
      <c r="E1144" s="1">
        <v>0</v>
      </c>
      <c r="F1144" s="1">
        <v>0</v>
      </c>
      <c r="G1144" s="2">
        <f t="shared" si="22"/>
        <v>24440.803029999999</v>
      </c>
      <c r="H1144" s="2">
        <f t="shared" si="23"/>
        <v>0.16999999999825377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87646747.830000013</v>
      </c>
      <c r="D1152" s="1">
        <f>BILANCA!E175</f>
        <v>109538436.44000001</v>
      </c>
      <c r="E1152" s="1">
        <v>0</v>
      </c>
      <c r="F1152" s="1">
        <v>0</v>
      </c>
      <c r="G1152" s="2">
        <f t="shared" si="22"/>
        <v>51836291.899990007</v>
      </c>
      <c r="H1152" s="2">
        <f t="shared" si="23"/>
        <v>0.60999999940395355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81067302.760000005</v>
      </c>
      <c r="D1153" s="1">
        <f>BILANCA!E176</f>
        <v>83851387.820000008</v>
      </c>
      <c r="E1153" s="1">
        <v>0</v>
      </c>
      <c r="F1153" s="1">
        <v>0</v>
      </c>
      <c r="G1153" s="2">
        <f t="shared" si="22"/>
        <v>42290913.328000009</v>
      </c>
      <c r="H1153" s="2">
        <f t="shared" si="23"/>
        <v>0.41999998688697815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80300234.210000008</v>
      </c>
      <c r="D1154" s="1">
        <f>BILANCA!E177</f>
        <v>83420748.310000002</v>
      </c>
      <c r="E1154" s="1">
        <v>0</v>
      </c>
      <c r="F1154" s="1">
        <v>0</v>
      </c>
      <c r="G1154" s="2">
        <f t="shared" si="22"/>
        <v>42261235.971930005</v>
      </c>
      <c r="H1154" s="2">
        <f t="shared" si="23"/>
        <v>0.52000001072883606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7631579.96</v>
      </c>
      <c r="D1155" s="1">
        <f>BILANCA!E178</f>
        <v>8373317.29</v>
      </c>
      <c r="E1155" s="1">
        <v>0</v>
      </c>
      <c r="F1155" s="1">
        <v>0</v>
      </c>
      <c r="G1155" s="2">
        <f t="shared" si="22"/>
        <v>4193052.9008799996</v>
      </c>
      <c r="H1155" s="2">
        <f t="shared" si="23"/>
        <v>0.33000000007450581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30553930.510000002</v>
      </c>
      <c r="D1156" s="1">
        <f>BILANCA!E179</f>
        <v>35696916.979999997</v>
      </c>
      <c r="E1156" s="1">
        <v>0</v>
      </c>
      <c r="F1156" s="1">
        <v>0</v>
      </c>
      <c r="G1156" s="2">
        <f t="shared" si="22"/>
        <v>17636963.253309995</v>
      </c>
      <c r="H1156" s="2">
        <f t="shared" si="23"/>
        <v>0.51000000163912773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888.6</v>
      </c>
      <c r="D1157" s="1">
        <f>BILANCA!E180</f>
        <v>638.92999999999995</v>
      </c>
      <c r="E1157" s="1">
        <v>0</v>
      </c>
      <c r="F1157" s="1">
        <v>0</v>
      </c>
      <c r="G1157" s="2">
        <f t="shared" si="22"/>
        <v>376.96403999999995</v>
      </c>
      <c r="H1157" s="2">
        <f t="shared" si="23"/>
        <v>0.47000000000002728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888.6</v>
      </c>
      <c r="D1160" s="1">
        <f>BILANCA!E183</f>
        <v>638.92999999999995</v>
      </c>
      <c r="E1160" s="1">
        <v>0</v>
      </c>
      <c r="F1160" s="1">
        <v>0</v>
      </c>
      <c r="G1160" s="2">
        <f t="shared" si="22"/>
        <v>383.46341999999993</v>
      </c>
      <c r="H1160" s="2">
        <f t="shared" si="23"/>
        <v>0.47000000000002728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1376.04</v>
      </c>
      <c r="D1163" s="1">
        <f>BILANCA!E186</f>
        <v>2186.0100000000002</v>
      </c>
      <c r="E1163" s="1">
        <v>0</v>
      </c>
      <c r="F1163" s="1">
        <v>0</v>
      </c>
      <c r="G1163" s="2">
        <f t="shared" si="22"/>
        <v>1034.6508000000001</v>
      </c>
      <c r="H1163" s="2">
        <f t="shared" si="23"/>
        <v>5.0000000000181899E-2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42112459.100000001</v>
      </c>
      <c r="D1165" s="1">
        <f>BILANCA!E188</f>
        <v>39347689.100000001</v>
      </c>
      <c r="E1165" s="1">
        <v>0</v>
      </c>
      <c r="F1165" s="1">
        <v>0</v>
      </c>
      <c r="G1165" s="2">
        <f t="shared" si="22"/>
        <v>21987026.388599999</v>
      </c>
      <c r="H1165" s="2">
        <f t="shared" si="23"/>
        <v>0.20000000298023224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634207.97</v>
      </c>
      <c r="D1166" s="1">
        <f>BILANCA!E189</f>
        <v>254677.59</v>
      </c>
      <c r="E1166" s="1">
        <v>0</v>
      </c>
      <c r="F1166" s="1">
        <v>0</v>
      </c>
      <c r="G1166" s="2">
        <f t="shared" si="22"/>
        <v>209272.05644999997</v>
      </c>
      <c r="H1166" s="2">
        <f t="shared" si="23"/>
        <v>0.44000000003143214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132860.57999999999</v>
      </c>
      <c r="D1211" s="1">
        <f>BILANCA!E234</f>
        <v>175961.92</v>
      </c>
      <c r="E1211" s="1">
        <v>0</v>
      </c>
      <c r="F1211" s="1">
        <v>0</v>
      </c>
      <c r="G1211" s="2">
        <f t="shared" si="22"/>
        <v>110530.84776</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132860.57999999999</v>
      </c>
      <c r="D1212" s="1">
        <f>BILANCA!E235</f>
        <v>175961.92</v>
      </c>
      <c r="E1212" s="1">
        <v>0</v>
      </c>
      <c r="F1212" s="1">
        <v>0</v>
      </c>
      <c r="G1212" s="2">
        <f t="shared" si="22"/>
        <v>111015.63218000002</v>
      </c>
      <c r="H1212" s="2">
        <f t="shared" si="23"/>
        <v>0.5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6579445.0700000087</v>
      </c>
      <c r="D1214" s="1">
        <f>BILANCA!E237</f>
        <v>25687048.620000005</v>
      </c>
      <c r="E1214" s="1">
        <v>0</v>
      </c>
      <c r="F1214" s="1">
        <v>0</v>
      </c>
      <c r="G1214" s="2">
        <f t="shared" si="22"/>
        <v>13387268.273610005</v>
      </c>
      <c r="H1214" s="2">
        <f t="shared" si="23"/>
        <v>0.45000000391155481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70064258.520000011</v>
      </c>
      <c r="D1215" s="1">
        <f>BILANCA!E238</f>
        <v>89879529.49000001</v>
      </c>
      <c r="E1215" s="1">
        <v>0</v>
      </c>
      <c r="F1215" s="1">
        <v>0</v>
      </c>
      <c r="G1215" s="2">
        <f t="shared" si="22"/>
        <v>57959009.660000004</v>
      </c>
      <c r="H1215" s="2">
        <f t="shared" si="23"/>
        <v>0.9699999988079071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70064258.520000011</v>
      </c>
      <c r="D1216" s="1">
        <f>BILANCA!E239</f>
        <v>89879529.49000001</v>
      </c>
      <c r="E1216" s="1">
        <v>0</v>
      </c>
      <c r="F1216" s="1">
        <v>0</v>
      </c>
      <c r="G1216" s="2">
        <f t="shared" si="22"/>
        <v>58208832.977500007</v>
      </c>
      <c r="H1216" s="2">
        <f t="shared" si="23"/>
        <v>0.9699999988079071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69927503.790000007</v>
      </c>
      <c r="D1217" s="1">
        <f>BILANCA!E240</f>
        <v>89745263.060000002</v>
      </c>
      <c r="E1217" s="1">
        <v>0</v>
      </c>
      <c r="F1217" s="1">
        <v>0</v>
      </c>
      <c r="G1217" s="2">
        <f t="shared" si="22"/>
        <v>58363818.998940006</v>
      </c>
      <c r="H1217" s="2">
        <f t="shared" si="23"/>
        <v>0.26999999582767487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136754.73000000001</v>
      </c>
      <c r="D1218" s="1">
        <f>BILANCA!E241</f>
        <v>134266.43</v>
      </c>
      <c r="E1218" s="1">
        <v>0</v>
      </c>
      <c r="F1218" s="1">
        <v>0</v>
      </c>
      <c r="G1218" s="2">
        <f t="shared" si="22"/>
        <v>95242.583649999986</v>
      </c>
      <c r="H1218" s="2">
        <f t="shared" si="23"/>
        <v>0.6999999999825377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-71073339.310000002</v>
      </c>
      <c r="D1222" s="1">
        <f>BILANCA!E245</f>
        <v>-72759937.010000005</v>
      </c>
      <c r="E1222" s="1">
        <v>0</v>
      </c>
      <c r="F1222" s="1">
        <v>0</v>
      </c>
      <c r="G1222" s="2">
        <f t="shared" si="22"/>
        <v>-51765777.985870004</v>
      </c>
      <c r="H1222" s="2">
        <f t="shared" si="23"/>
        <v>0.32000000774860382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71073339.310000002</v>
      </c>
      <c r="D1227" s="1">
        <f>BILANCA!E250</f>
        <v>72759937.010000005</v>
      </c>
      <c r="E1227" s="1">
        <v>0</v>
      </c>
      <c r="F1227" s="1">
        <v>0</v>
      </c>
      <c r="G1227" s="2">
        <f t="shared" si="22"/>
        <v>52848744.052519999</v>
      </c>
      <c r="H1227" s="2">
        <f t="shared" si="23"/>
        <v>0.32000000774860382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42750885.740000002</v>
      </c>
      <c r="D1228" s="1">
        <f>BILANCA!E251</f>
        <v>43230352.380000003</v>
      </c>
      <c r="E1228" s="1">
        <v>0</v>
      </c>
      <c r="F1228" s="1">
        <v>0</v>
      </c>
      <c r="G1228" s="2">
        <f t="shared" si="22"/>
        <v>31656839.672499999</v>
      </c>
      <c r="H1228" s="2">
        <f t="shared" si="23"/>
        <v>0.64000000059604645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28322453.57</v>
      </c>
      <c r="D1229" s="1">
        <f>BILANCA!E252</f>
        <v>29529584.629999999</v>
      </c>
      <c r="E1229" s="1">
        <v>0</v>
      </c>
      <c r="F1229" s="1">
        <v>0</v>
      </c>
      <c r="G1229" s="2">
        <f t="shared" si="22"/>
        <v>21495879.21618</v>
      </c>
      <c r="H1229" s="2">
        <f t="shared" si="23"/>
        <v>0.80000000074505806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0.65</v>
      </c>
      <c r="D1231" s="1">
        <f>BILANCA!E254</f>
        <v>0</v>
      </c>
      <c r="E1231" s="1">
        <v>0</v>
      </c>
      <c r="F1231" s="1">
        <v>0</v>
      </c>
      <c r="G1231" s="2">
        <f>B1231/1000*C1231+B1231/500*D1231</f>
        <v>0.16120000000000001</v>
      </c>
      <c r="H1231" s="2">
        <f>ABS(C1231-ROUND(C1231,0))+ABS(D1231-ROUND(D1231,0))</f>
        <v>0.35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7535618.4000000004</v>
      </c>
      <c r="D1232" s="1">
        <f>BILANCA!E255</f>
        <v>8518007.0800000001</v>
      </c>
      <c r="E1232" s="1">
        <v>0</v>
      </c>
      <c r="F1232" s="1">
        <v>0</v>
      </c>
      <c r="G1232" s="2">
        <f t="shared" si="22"/>
        <v>6118336.5074400008</v>
      </c>
      <c r="H1232" s="2">
        <f t="shared" si="23"/>
        <v>0.48000000044703484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52908.11</v>
      </c>
      <c r="D1233" s="1">
        <f>BILANCA!E256</f>
        <v>49449.06</v>
      </c>
      <c r="E1233" s="1">
        <v>0</v>
      </c>
      <c r="F1233" s="1">
        <v>0</v>
      </c>
      <c r="G1233" s="2">
        <f t="shared" si="22"/>
        <v>37951.557499999995</v>
      </c>
      <c r="H1233" s="2">
        <f t="shared" si="23"/>
        <v>0.16999999999825377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115466249.56999999</v>
      </c>
      <c r="D1236" s="1">
        <f>BILANCA!E259</f>
        <v>105616542.52</v>
      </c>
      <c r="E1236" s="1">
        <v>0</v>
      </c>
      <c r="F1236" s="1">
        <v>0</v>
      </c>
      <c r="G1236" s="2">
        <f t="shared" si="22"/>
        <v>82654931.656329989</v>
      </c>
      <c r="H1236" s="2">
        <f t="shared" si="23"/>
        <v>0.91000001132488251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115466249.56999999</v>
      </c>
      <c r="D1237" s="1">
        <f>BILANCA!E260</f>
        <v>105616542.52</v>
      </c>
      <c r="E1237" s="1">
        <v>0</v>
      </c>
      <c r="F1237" s="1">
        <v>0</v>
      </c>
      <c r="G1237" s="2">
        <f t="shared" si="22"/>
        <v>82981630.99093999</v>
      </c>
      <c r="H1237" s="2">
        <f t="shared" si="23"/>
        <v>0.91000001132488251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2235492.4900000002</v>
      </c>
      <c r="D1240" s="1">
        <f>BILANCA!E264</f>
        <v>2909365.75</v>
      </c>
      <c r="E1240" s="1">
        <v>0</v>
      </c>
      <c r="F1240" s="1">
        <v>0</v>
      </c>
      <c r="G1240" s="2">
        <f t="shared" si="22"/>
        <v>2069935.56543</v>
      </c>
      <c r="H1240" s="2">
        <f t="shared" si="23"/>
        <v>0.74000000022351742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8783396.9399999995</v>
      </c>
      <c r="D1241" s="1">
        <f>BILANCA!E265</f>
        <v>8991025.0199999996</v>
      </c>
      <c r="E1241" s="1">
        <v>0</v>
      </c>
      <c r="F1241" s="1">
        <v>0</v>
      </c>
      <c r="G1241" s="2">
        <f t="shared" si="22"/>
        <v>6905485.3208399992</v>
      </c>
      <c r="H1241" s="2">
        <f t="shared" si="23"/>
        <v>8.0000000074505806E-2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52908.11</v>
      </c>
      <c r="D1243" s="1">
        <f>BILANCA!E267</f>
        <v>49449.06</v>
      </c>
      <c r="E1243" s="1">
        <v>0</v>
      </c>
      <c r="F1243" s="1">
        <v>0</v>
      </c>
      <c r="G1243" s="2">
        <f t="shared" si="24"/>
        <v>39469.6198</v>
      </c>
      <c r="H1243" s="2">
        <f t="shared" si="23"/>
        <v>0.16999999999825377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1131246.32</v>
      </c>
      <c r="D1244" s="1">
        <f>BILANCA!E268</f>
        <v>1197606.71</v>
      </c>
      <c r="E1244" s="1">
        <v>0</v>
      </c>
      <c r="F1244" s="1">
        <v>0</v>
      </c>
      <c r="G1244" s="2">
        <f t="shared" si="24"/>
        <v>920405.99213999999</v>
      </c>
      <c r="H1244" s="2">
        <f t="shared" si="23"/>
        <v>0.61000000010244548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22416.92</v>
      </c>
      <c r="D1245" s="1">
        <f>BILANCA!E269</f>
        <v>28554.52</v>
      </c>
      <c r="E1245" s="1">
        <v>0</v>
      </c>
      <c r="F1245" s="1">
        <v>0</v>
      </c>
      <c r="G1245" s="2">
        <f t="shared" si="24"/>
        <v>20835.801520000001</v>
      </c>
      <c r="H1245" s="2">
        <f t="shared" si="23"/>
        <v>0.56000000000130967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725.45</v>
      </c>
      <c r="D1247" s="1">
        <f>BILANCA!E271</f>
        <v>754.87</v>
      </c>
      <c r="E1247" s="1">
        <v>0</v>
      </c>
      <c r="F1247" s="1">
        <v>0</v>
      </c>
      <c r="G1247" s="2">
        <f t="shared" si="24"/>
        <v>590.09016000000008</v>
      </c>
      <c r="H1247" s="2">
        <f t="shared" si="23"/>
        <v>0.58000000000004093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2432448.0299999998</v>
      </c>
      <c r="D1262" s="1">
        <f>BILANCA!E286</f>
        <v>2274603.13</v>
      </c>
      <c r="E1262" s="1">
        <v>0</v>
      </c>
      <c r="F1262" s="1">
        <v>0</v>
      </c>
      <c r="G1262" s="2">
        <f t="shared" si="24"/>
        <v>1947881.54691</v>
      </c>
      <c r="H1262" s="2">
        <f t="shared" si="23"/>
        <v>0.15999999968335032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15964514.82</v>
      </c>
      <c r="D1263" s="1">
        <f>BILANCA!E287</f>
        <v>20263100.34</v>
      </c>
      <c r="E1263" s="1">
        <v>0</v>
      </c>
      <c r="F1263" s="1">
        <v>0</v>
      </c>
      <c r="G1263" s="2">
        <f t="shared" si="24"/>
        <v>15817400.34</v>
      </c>
      <c r="H1263" s="2">
        <f t="shared" si="23"/>
        <v>0.51999999955296516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64335719.390000001</v>
      </c>
      <c r="D1264" s="1">
        <f>BILANCA!E288</f>
        <v>63157647.969999999</v>
      </c>
      <c r="E1264" s="1">
        <v>0</v>
      </c>
      <c r="F1264" s="1">
        <v>0</v>
      </c>
      <c r="G1264" s="2">
        <f t="shared" si="24"/>
        <v>53572935.307730004</v>
      </c>
      <c r="H1264" s="2">
        <f t="shared" si="23"/>
        <v>0.42000000178813934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3191.47</v>
      </c>
      <c r="D1265" s="1">
        <f>BILANCA!E289</f>
        <v>141715.28</v>
      </c>
      <c r="E1265" s="1">
        <v>0</v>
      </c>
      <c r="F1265" s="1">
        <v>0</v>
      </c>
      <c r="G1265" s="2">
        <f t="shared" si="24"/>
        <v>80827.412459999992</v>
      </c>
      <c r="H1265" s="2">
        <f t="shared" si="23"/>
        <v>0.74999999999863576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631016.5</v>
      </c>
      <c r="D1266" s="1">
        <f>BILANCA!E290</f>
        <v>112962.31</v>
      </c>
      <c r="E1266" s="1">
        <v>0</v>
      </c>
      <c r="F1266" s="1">
        <v>0</v>
      </c>
      <c r="G1266" s="2">
        <f t="shared" si="24"/>
        <v>242514.33695999999</v>
      </c>
      <c r="H1266" s="2">
        <f t="shared" si="23"/>
        <v>0.80999999999767169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40330743.090000004</v>
      </c>
      <c r="D1271" s="1">
        <f>BILANCA!E295</f>
        <v>37906873.280000001</v>
      </c>
      <c r="E1271" s="1">
        <v>0</v>
      </c>
      <c r="F1271" s="1">
        <v>0</v>
      </c>
      <c r="G1271" s="2">
        <f t="shared" si="24"/>
        <v>33449613.019200001</v>
      </c>
      <c r="H1271" s="2">
        <f t="shared" si="23"/>
        <v>0.37000000476837158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100340.46</v>
      </c>
      <c r="D1273" s="1">
        <f>BILANCA!E297</f>
        <v>142935.5</v>
      </c>
      <c r="E1273" s="1">
        <v>0</v>
      </c>
      <c r="F1273" s="1">
        <v>0</v>
      </c>
      <c r="G1273" s="2">
        <f t="shared" si="24"/>
        <v>112001.32339999999</v>
      </c>
      <c r="H1273" s="2">
        <f t="shared" si="23"/>
        <v>0.96000000000640284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1236671.93</v>
      </c>
      <c r="D1278" s="1">
        <f>BILANCA!E302</f>
        <v>1250670.3899999999</v>
      </c>
      <c r="E1278" s="1">
        <v>0</v>
      </c>
      <c r="F1278" s="1">
        <v>0</v>
      </c>
      <c r="G1278" s="2">
        <f t="shared" si="24"/>
        <v>1102713.7494499998</v>
      </c>
      <c r="H1278" s="2">
        <f t="shared" si="23"/>
        <v>0.4599999999627471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178609594.28999999</v>
      </c>
      <c r="D1383" s="1">
        <f>'RAS-funkcijski'!E89</f>
        <v>210035873.91</v>
      </c>
      <c r="E1383" s="1">
        <v>0</v>
      </c>
      <c r="F1383" s="1">
        <v>0</v>
      </c>
      <c r="G1383" s="2">
        <f t="shared" si="24"/>
        <v>50887914.079350002</v>
      </c>
      <c r="H1383" s="2">
        <f t="shared" si="27"/>
        <v>0.37999999523162842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178609594.28999999</v>
      </c>
      <c r="D1393" s="1">
        <f>'RAS-funkcijski'!E99</f>
        <v>210035873.91</v>
      </c>
      <c r="E1393" s="1">
        <v>0</v>
      </c>
      <c r="F1393" s="1">
        <v>0</v>
      </c>
      <c r="G1393" s="2">
        <f t="shared" si="24"/>
        <v>56874727.50045</v>
      </c>
      <c r="H1393" s="2">
        <f t="shared" si="27"/>
        <v>0.37999999523162842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178609594.28999999</v>
      </c>
      <c r="D1395" s="1">
        <f>'RAS-funkcijski'!E101</f>
        <v>210035873.91</v>
      </c>
      <c r="E1395" s="1">
        <v>0</v>
      </c>
      <c r="F1395" s="1">
        <v>0</v>
      </c>
      <c r="G1395" s="2">
        <f t="shared" si="24"/>
        <v>58072090.184670001</v>
      </c>
      <c r="H1395" s="2">
        <f t="shared" si="27"/>
        <v>0.37999999523162842</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178609594.28999999</v>
      </c>
      <c r="D1435" s="13">
        <f>'RAS-funkcijski'!E141</f>
        <v>210035873.91</v>
      </c>
      <c r="E1435" s="13">
        <v>0</v>
      </c>
      <c r="F1435" s="13">
        <v>0</v>
      </c>
      <c r="G1435" s="14">
        <f t="shared" si="24"/>
        <v>82019343.869070008</v>
      </c>
      <c r="H1435" s="14">
        <f t="shared" si="27"/>
        <v>0.37999999523162842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37818.9</v>
      </c>
      <c r="D1436" s="6">
        <f>'P-VRIO'!E5</f>
        <v>17166.7</v>
      </c>
      <c r="E1436" s="6">
        <v>0</v>
      </c>
      <c r="F1436" s="6">
        <v>0</v>
      </c>
      <c r="G1436" s="7">
        <f t="shared" si="24"/>
        <v>72.152299999999997</v>
      </c>
      <c r="H1436" s="7">
        <f t="shared" si="27"/>
        <v>0.39999999999781721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37818.9</v>
      </c>
      <c r="D1453" s="1">
        <f>'P-VRIO'!E22</f>
        <v>17166.7</v>
      </c>
      <c r="E1453" s="1">
        <v>0</v>
      </c>
      <c r="F1453" s="1">
        <v>0</v>
      </c>
      <c r="G1453" s="2">
        <f t="shared" si="24"/>
        <v>1298.7413999999999</v>
      </c>
      <c r="H1453" s="2">
        <f t="shared" si="27"/>
        <v>0.39999999999781721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37818.9</v>
      </c>
      <c r="D1454" s="1">
        <f>'P-VRIO'!E23</f>
        <v>17153.29</v>
      </c>
      <c r="E1454" s="1">
        <v>0</v>
      </c>
      <c r="F1454" s="1">
        <v>0</v>
      </c>
      <c r="G1454" s="2">
        <f t="shared" si="24"/>
        <v>1370.3841200000002</v>
      </c>
      <c r="H1454" s="2">
        <f t="shared" si="27"/>
        <v>0.38999999999941792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37818.9</v>
      </c>
      <c r="D1456" s="1">
        <f>'P-VRIO'!E25</f>
        <v>17153.29</v>
      </c>
      <c r="E1456" s="1">
        <v>0</v>
      </c>
      <c r="F1456" s="1">
        <v>0</v>
      </c>
      <c r="G1456" s="2">
        <f t="shared" si="24"/>
        <v>1514.63508</v>
      </c>
      <c r="H1456" s="2">
        <f t="shared" si="27"/>
        <v>0.38999999999941792</v>
      </c>
      <c r="I1456" s="10">
        <f t="shared" si="30"/>
        <v>590.70768119911838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13.41</v>
      </c>
      <c r="E1461" s="1">
        <v>0</v>
      </c>
      <c r="F1461" s="1">
        <v>0</v>
      </c>
      <c r="G1461" s="2">
        <f t="shared" si="24"/>
        <v>0.69731999999999994</v>
      </c>
      <c r="H1461" s="2">
        <f t="shared" si="27"/>
        <v>0.41000000000000014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13.41</v>
      </c>
      <c r="E1467" s="1">
        <v>0</v>
      </c>
      <c r="F1467" s="1">
        <v>0</v>
      </c>
      <c r="G1467" s="2">
        <f t="shared" si="24"/>
        <v>0.85824</v>
      </c>
      <c r="H1467" s="2">
        <f t="shared" si="27"/>
        <v>0.41000000000000014</v>
      </c>
      <c r="I1467" s="10">
        <f t="shared" si="31"/>
        <v>0.35187840000000015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80934442.180000007</v>
      </c>
      <c r="D1480" s="6"/>
      <c r="E1480" s="6">
        <v>0</v>
      </c>
      <c r="F1480" s="6">
        <v>0</v>
      </c>
      <c r="G1480" s="7">
        <f t="shared" ref="G1480:G1580" si="34">B1480/1000*C1480</f>
        <v>80934.442180000013</v>
      </c>
      <c r="H1480" s="7">
        <f t="shared" ref="H1480:H1580" si="35">ABS(C1480-ROUND(C1480,0))</f>
        <v>0.18000000715255737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214971614.98000002</v>
      </c>
      <c r="D1481" s="1">
        <v>0</v>
      </c>
      <c r="E1481" s="1">
        <v>0</v>
      </c>
      <c r="F1481" s="1">
        <v>0</v>
      </c>
      <c r="G1481" s="2">
        <f t="shared" si="34"/>
        <v>429943.22996000003</v>
      </c>
      <c r="H1481" s="2">
        <f t="shared" si="35"/>
        <v>1.9999980926513672E-2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1609120.78</v>
      </c>
      <c r="D1482" s="1">
        <v>0</v>
      </c>
      <c r="E1482" s="1">
        <v>0</v>
      </c>
      <c r="F1482" s="1">
        <v>0</v>
      </c>
      <c r="G1482" s="2">
        <f t="shared" si="34"/>
        <v>4827.3623400000006</v>
      </c>
      <c r="H1482" s="2">
        <f t="shared" si="35"/>
        <v>0.21999999997206032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190893813.31000003</v>
      </c>
      <c r="D1483" s="1">
        <v>0</v>
      </c>
      <c r="E1483" s="1">
        <v>0</v>
      </c>
      <c r="F1483" s="1">
        <v>0</v>
      </c>
      <c r="G1483" s="2">
        <f t="shared" si="34"/>
        <v>763575.25324000011</v>
      </c>
      <c r="H1483" s="2">
        <f t="shared" si="35"/>
        <v>0.31000003218650818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90864269.969999999</v>
      </c>
      <c r="D1484" s="1">
        <v>0</v>
      </c>
      <c r="E1484" s="1">
        <v>0</v>
      </c>
      <c r="F1484" s="1">
        <v>0</v>
      </c>
      <c r="G1484" s="2">
        <f t="shared" si="34"/>
        <v>454321.34985</v>
      </c>
      <c r="H1484" s="2">
        <f t="shared" si="35"/>
        <v>3.0000001192092896E-2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94737640.400000006</v>
      </c>
      <c r="D1485" s="1">
        <v>0</v>
      </c>
      <c r="E1485" s="1">
        <v>0</v>
      </c>
      <c r="F1485" s="1">
        <v>0</v>
      </c>
      <c r="G1485" s="2">
        <f t="shared" si="34"/>
        <v>568425.84240000008</v>
      </c>
      <c r="H1485" s="2">
        <f t="shared" si="35"/>
        <v>0.40000000596046448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438429.61</v>
      </c>
      <c r="D1486" s="1">
        <v>0</v>
      </c>
      <c r="E1486" s="1">
        <v>0</v>
      </c>
      <c r="F1486" s="1">
        <v>0</v>
      </c>
      <c r="G1486" s="2">
        <f t="shared" si="34"/>
        <v>3069.0072700000001</v>
      </c>
      <c r="H1486" s="2">
        <f t="shared" si="35"/>
        <v>0.39000000001396984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210422.18</v>
      </c>
      <c r="D1490" s="1">
        <v>0</v>
      </c>
      <c r="E1490" s="1">
        <v>0</v>
      </c>
      <c r="F1490" s="1">
        <v>0</v>
      </c>
      <c r="G1490" s="2">
        <f t="shared" si="34"/>
        <v>2314.6439799999998</v>
      </c>
      <c r="H1490" s="2">
        <f t="shared" si="35"/>
        <v>0.17999999999301508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4643051.1500000004</v>
      </c>
      <c r="D1491" s="1">
        <v>0</v>
      </c>
      <c r="E1491" s="1">
        <v>0</v>
      </c>
      <c r="F1491" s="1">
        <v>0</v>
      </c>
      <c r="G1491" s="2">
        <f t="shared" si="34"/>
        <v>55716.613800000006</v>
      </c>
      <c r="H1491" s="2">
        <f t="shared" si="35"/>
        <v>0.15000000037252903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22468680.890000001</v>
      </c>
      <c r="D1492" s="1">
        <v>0</v>
      </c>
      <c r="E1492" s="1">
        <v>0</v>
      </c>
      <c r="F1492" s="1">
        <v>0</v>
      </c>
      <c r="G1492" s="2">
        <f t="shared" si="34"/>
        <v>292092.85157</v>
      </c>
      <c r="H1492" s="2">
        <f t="shared" si="35"/>
        <v>0.10999999940395355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212230631.26000002</v>
      </c>
      <c r="D1499" s="1">
        <v>0</v>
      </c>
      <c r="E1499" s="1">
        <v>0</v>
      </c>
      <c r="F1499" s="1">
        <v>0</v>
      </c>
      <c r="G1499" s="2">
        <f t="shared" si="34"/>
        <v>4244612.6252000006</v>
      </c>
      <c r="H1499" s="2">
        <f t="shared" si="35"/>
        <v>0.26000002026557922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1484814.87</v>
      </c>
      <c r="D1500" s="1">
        <v>0</v>
      </c>
      <c r="E1500" s="1">
        <v>0</v>
      </c>
      <c r="F1500" s="1">
        <v>0</v>
      </c>
      <c r="G1500" s="2">
        <f t="shared" si="34"/>
        <v>31181.112270000005</v>
      </c>
      <c r="H1500" s="2">
        <f t="shared" si="35"/>
        <v>0.12999999988824129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187897605.12</v>
      </c>
      <c r="D1501" s="1">
        <v>0</v>
      </c>
      <c r="E1501" s="1">
        <v>0</v>
      </c>
      <c r="F1501" s="1">
        <v>0</v>
      </c>
      <c r="G1501" s="2">
        <f t="shared" si="34"/>
        <v>4133747.3126399997</v>
      </c>
      <c r="H1501" s="2">
        <f t="shared" si="35"/>
        <v>0.12000000476837158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90173293.840000004</v>
      </c>
      <c r="D1502" s="1">
        <v>0</v>
      </c>
      <c r="E1502" s="1">
        <v>0</v>
      </c>
      <c r="F1502" s="1">
        <v>0</v>
      </c>
      <c r="G1502" s="2">
        <f t="shared" si="34"/>
        <v>2073985.75832</v>
      </c>
      <c r="H1502" s="2">
        <f t="shared" si="35"/>
        <v>0.15999999642372131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89653576.799999997</v>
      </c>
      <c r="D1503" s="1">
        <v>0</v>
      </c>
      <c r="E1503" s="1">
        <v>0</v>
      </c>
      <c r="F1503" s="1">
        <v>0</v>
      </c>
      <c r="G1503" s="2">
        <f t="shared" si="34"/>
        <v>2151685.8432</v>
      </c>
      <c r="H1503" s="2">
        <f t="shared" si="35"/>
        <v>0.20000000298023224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438679.28</v>
      </c>
      <c r="D1504" s="1">
        <v>0</v>
      </c>
      <c r="E1504" s="1">
        <v>0</v>
      </c>
      <c r="F1504" s="1">
        <v>0</v>
      </c>
      <c r="G1504" s="2">
        <f t="shared" si="34"/>
        <v>10966.982000000002</v>
      </c>
      <c r="H1504" s="2">
        <f t="shared" si="35"/>
        <v>0.28000000002793968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210422.18</v>
      </c>
      <c r="D1508" s="1">
        <v>0</v>
      </c>
      <c r="E1508" s="1">
        <v>0</v>
      </c>
      <c r="F1508" s="1">
        <v>0</v>
      </c>
      <c r="G1508" s="2">
        <f t="shared" si="34"/>
        <v>6102.2432200000003</v>
      </c>
      <c r="H1508" s="2">
        <f t="shared" si="35"/>
        <v>0.17999999999301508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7421633.0199999996</v>
      </c>
      <c r="D1509" s="1">
        <v>0</v>
      </c>
      <c r="E1509" s="1">
        <v>0</v>
      </c>
      <c r="F1509" s="1">
        <v>0</v>
      </c>
      <c r="G1509" s="2">
        <f t="shared" si="34"/>
        <v>222648.99059999999</v>
      </c>
      <c r="H1509" s="2">
        <f t="shared" si="35"/>
        <v>1.9999999552965164E-2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22848211.27</v>
      </c>
      <c r="D1510" s="1">
        <v>0</v>
      </c>
      <c r="E1510" s="1">
        <v>0</v>
      </c>
      <c r="F1510" s="1">
        <v>0</v>
      </c>
      <c r="G1510" s="2">
        <f t="shared" si="34"/>
        <v>708294.54937000002</v>
      </c>
      <c r="H1510" s="2">
        <f t="shared" si="35"/>
        <v>0.26999999955296516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83675425.900000006</v>
      </c>
      <c r="D1517" s="1">
        <v>0</v>
      </c>
      <c r="E1517" s="1">
        <v>0</v>
      </c>
      <c r="F1517" s="1">
        <v>0</v>
      </c>
      <c r="G1517" s="2">
        <f t="shared" si="34"/>
        <v>3179666.1842</v>
      </c>
      <c r="H1517" s="2">
        <f t="shared" si="35"/>
        <v>9.9999994039535522E-2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20404815.620000001</v>
      </c>
      <c r="D1518" s="1">
        <v>0</v>
      </c>
      <c r="E1518" s="1">
        <v>0</v>
      </c>
      <c r="F1518" s="1">
        <v>0</v>
      </c>
      <c r="G1518" s="2">
        <f t="shared" si="34"/>
        <v>795787.80917999998</v>
      </c>
      <c r="H1518" s="2">
        <f t="shared" si="35"/>
        <v>0.37999999895691872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148242.4</v>
      </c>
      <c r="D1519" s="1">
        <v>0</v>
      </c>
      <c r="E1519" s="1">
        <v>0</v>
      </c>
      <c r="F1519" s="1">
        <v>0</v>
      </c>
      <c r="G1519" s="2">
        <f t="shared" si="34"/>
        <v>5929.6959999999999</v>
      </c>
      <c r="H1519" s="2">
        <f t="shared" si="35"/>
        <v>0.39999999999417923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122236.69</v>
      </c>
      <c r="D1520" s="1">
        <v>0</v>
      </c>
      <c r="E1520" s="1">
        <v>0</v>
      </c>
      <c r="F1520" s="1">
        <v>0</v>
      </c>
      <c r="G1520" s="2">
        <f t="shared" si="34"/>
        <v>5011.7042900000006</v>
      </c>
      <c r="H1520" s="2">
        <f t="shared" si="35"/>
        <v>0.30999999999767169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26005.71</v>
      </c>
      <c r="D1521" s="1">
        <v>0</v>
      </c>
      <c r="E1521" s="1">
        <v>0</v>
      </c>
      <c r="F1521" s="1">
        <v>0</v>
      </c>
      <c r="G1521" s="2">
        <f t="shared" si="34"/>
        <v>1092.23982</v>
      </c>
      <c r="H1521" s="2">
        <f t="shared" si="35"/>
        <v>0.29000000000087311</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20114857.940000001</v>
      </c>
      <c r="D1524" s="1">
        <v>0</v>
      </c>
      <c r="E1524" s="1">
        <v>0</v>
      </c>
      <c r="F1524" s="1">
        <v>0</v>
      </c>
      <c r="G1524" s="2">
        <f t="shared" si="34"/>
        <v>905168.60730000003</v>
      </c>
      <c r="H1524" s="2">
        <f t="shared" si="35"/>
        <v>5.9999998658895493E-2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28275.919999999998</v>
      </c>
      <c r="D1525" s="1">
        <v>0</v>
      </c>
      <c r="E1525" s="1">
        <v>0</v>
      </c>
      <c r="F1525" s="1">
        <v>0</v>
      </c>
      <c r="G1525" s="2">
        <f t="shared" si="34"/>
        <v>1300.6923199999999</v>
      </c>
      <c r="H1525" s="2">
        <f t="shared" si="35"/>
        <v>8.000000000174623E-2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28275.919999999998</v>
      </c>
      <c r="D1526" s="1">
        <v>0</v>
      </c>
      <c r="E1526" s="1">
        <v>0</v>
      </c>
      <c r="F1526" s="1">
        <v>0</v>
      </c>
      <c r="G1526" s="2">
        <f t="shared" si="34"/>
        <v>1328.9682399999999</v>
      </c>
      <c r="H1526" s="2">
        <f t="shared" si="35"/>
        <v>8.000000000174623E-2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20086350.23</v>
      </c>
      <c r="D1530" s="1">
        <v>0</v>
      </c>
      <c r="E1530" s="1">
        <v>0</v>
      </c>
      <c r="F1530" s="1">
        <v>0</v>
      </c>
      <c r="G1530" s="2">
        <f t="shared" si="34"/>
        <v>1024403.86173</v>
      </c>
      <c r="H1530" s="2">
        <f t="shared" si="35"/>
        <v>0.23000000044703484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14064934.26</v>
      </c>
      <c r="D1531" s="1">
        <v>0</v>
      </c>
      <c r="E1531" s="1">
        <v>0</v>
      </c>
      <c r="F1531" s="1">
        <v>0</v>
      </c>
      <c r="G1531" s="2">
        <f t="shared" si="34"/>
        <v>731376.58152000001</v>
      </c>
      <c r="H1531" s="2">
        <f t="shared" si="35"/>
        <v>0.25999999977648258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6021384.7199999997</v>
      </c>
      <c r="D1532" s="1">
        <v>0</v>
      </c>
      <c r="E1532" s="1">
        <v>0</v>
      </c>
      <c r="F1532" s="1">
        <v>0</v>
      </c>
      <c r="G1532" s="2">
        <f t="shared" si="34"/>
        <v>319133.39015999995</v>
      </c>
      <c r="H1532" s="2">
        <f t="shared" si="35"/>
        <v>0.28000000026077032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31.25</v>
      </c>
      <c r="D1533" s="1">
        <v>0</v>
      </c>
      <c r="E1533" s="1">
        <v>0</v>
      </c>
      <c r="F1533" s="1">
        <v>0</v>
      </c>
      <c r="G1533" s="2">
        <f t="shared" si="34"/>
        <v>1.6875</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231.79</v>
      </c>
      <c r="D1535" s="1">
        <v>0</v>
      </c>
      <c r="E1535" s="1">
        <v>0</v>
      </c>
      <c r="F1535" s="1">
        <v>0</v>
      </c>
      <c r="G1535" s="2">
        <f t="shared" si="34"/>
        <v>12.98024</v>
      </c>
      <c r="H1535" s="2">
        <f t="shared" si="35"/>
        <v>0.21000000000000796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231.79</v>
      </c>
      <c r="D1536" s="1">
        <v>0</v>
      </c>
      <c r="E1536" s="1">
        <v>0</v>
      </c>
      <c r="F1536" s="1">
        <v>0</v>
      </c>
      <c r="G1536" s="2">
        <f t="shared" si="34"/>
        <v>13.21203</v>
      </c>
      <c r="H1536" s="2">
        <f t="shared" si="35"/>
        <v>0.21000000000000796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141715.28</v>
      </c>
      <c r="D1565" s="1">
        <v>0</v>
      </c>
      <c r="E1565" s="1">
        <v>0</v>
      </c>
      <c r="F1565" s="1">
        <v>0</v>
      </c>
      <c r="G1565" s="2">
        <f t="shared" si="34"/>
        <v>12187.514079999999</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89317.31</v>
      </c>
      <c r="D1566" s="1">
        <v>0</v>
      </c>
      <c r="E1566" s="1">
        <v>0</v>
      </c>
      <c r="F1566" s="1">
        <v>0</v>
      </c>
      <c r="G1566" s="2">
        <f t="shared" si="34"/>
        <v>7770.6059699999996</v>
      </c>
      <c r="H1566" s="2">
        <f t="shared" si="35"/>
        <v>0.30999999999767169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52397.97</v>
      </c>
      <c r="D1567" s="1">
        <v>0</v>
      </c>
      <c r="E1567" s="1">
        <v>0</v>
      </c>
      <c r="F1567" s="1">
        <v>0</v>
      </c>
      <c r="G1567" s="2">
        <f t="shared" si="34"/>
        <v>4611.0213599999997</v>
      </c>
      <c r="H1567" s="2">
        <f t="shared" si="35"/>
        <v>2.9999999998835847E-2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63270610.280000009</v>
      </c>
      <c r="D1576" s="1">
        <v>0</v>
      </c>
      <c r="E1576" s="1">
        <v>0</v>
      </c>
      <c r="F1576" s="1">
        <v>0</v>
      </c>
      <c r="G1576" s="2">
        <f t="shared" si="34"/>
        <v>6137249.1971600009</v>
      </c>
      <c r="H1576" s="2">
        <f t="shared" si="35"/>
        <v>0.28000000864267349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99983.27</v>
      </c>
      <c r="D1577" s="1">
        <v>0</v>
      </c>
      <c r="E1577" s="1">
        <v>0</v>
      </c>
      <c r="F1577" s="1">
        <v>0</v>
      </c>
      <c r="G1577" s="2">
        <f t="shared" si="34"/>
        <v>9798.3604599999999</v>
      </c>
      <c r="H1577" s="2">
        <f t="shared" si="35"/>
        <v>0.27000000000407454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63057664.700000003</v>
      </c>
      <c r="D1578" s="1">
        <v>0</v>
      </c>
      <c r="E1578" s="1">
        <v>0</v>
      </c>
      <c r="F1578" s="1">
        <v>0</v>
      </c>
      <c r="G1578" s="2">
        <f t="shared" si="34"/>
        <v>6242708.8053000001</v>
      </c>
      <c r="H1578" s="2">
        <f t="shared" si="35"/>
        <v>0.29999999701976776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112962.31</v>
      </c>
      <c r="D1579" s="1">
        <v>0</v>
      </c>
      <c r="E1579" s="1">
        <v>0</v>
      </c>
      <c r="F1579" s="1">
        <v>0</v>
      </c>
      <c r="G1579" s="2">
        <f t="shared" si="34"/>
        <v>11296.231</v>
      </c>
      <c r="H1579" s="2">
        <f t="shared" si="35"/>
        <v>0.30999999999767169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26400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179317287.02000001</v>
      </c>
      <c r="I16" s="170">
        <f>'PR-RAS'!E6</f>
        <v>208364510.04999998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163310600.78999996</v>
      </c>
      <c r="I17" s="170">
        <f>'PR-RAS'!E151</f>
        <v>185326434.44000006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71073339.309999943</v>
      </c>
      <c r="I19" s="171">
        <f>'PR-RAS'!E646</f>
        <v>72759937.01000008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76440124.849999979</v>
      </c>
      <c r="I20" s="173">
        <f>BILANCA!E7</f>
        <v>97434378.830000028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11206622.979999999</v>
      </c>
      <c r="I21" s="175">
        <f>BILANCA!E68</f>
        <v>12104057.610000001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81067302.760000005</v>
      </c>
      <c r="I22" s="175">
        <f>BILANCA!E176</f>
        <v>83851387.820000008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6579445.0700000087</v>
      </c>
      <c r="I23" s="177">
        <f>BILANCA!E237</f>
        <v>25687048.620000005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178609594.28999999</v>
      </c>
      <c r="I28" s="179">
        <f>'RAS-funkcijski'!E141</f>
        <v>210035873.91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37818.9</v>
      </c>
      <c r="I29" s="173">
        <f>'P-VRIO'!E5</f>
        <v>17166.7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37818.9</v>
      </c>
      <c r="I30" s="175">
        <f>'P-VRIO'!E22</f>
        <v>17166.7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80934442.180000007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83675425.900000006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20404815.620000001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63270610.280000009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I422" sqref="I4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179317287.02000001</v>
      </c>
      <c r="E6" s="51">
        <f>E7+E44+E50+E82+E106+E124+E133+E139</f>
        <v>208364510.04999998</v>
      </c>
      <c r="F6" s="52">
        <f t="shared" ref="F6:F131" si="0">IF(D6&lt;&gt;0,IF(E6/D6&gt;=100,"&gt;&gt;100",E6/D6*100),"-")</f>
        <v>116.19878569028327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4621329.34</v>
      </c>
      <c r="E50" s="51">
        <f>E51+E54+E59+E62+E65+E68+E71+E74+E77</f>
        <v>13275528.220000001</v>
      </c>
      <c r="F50" s="52">
        <f t="shared" si="0"/>
        <v>287.26643879485982</v>
      </c>
    </row>
    <row r="51" spans="1:6" ht="12.75" customHeight="1" x14ac:dyDescent="0.2">
      <c r="A51" s="53">
        <v>631</v>
      </c>
      <c r="B51" s="86" t="s">
        <v>148</v>
      </c>
      <c r="C51" s="50" t="s">
        <v>149</v>
      </c>
      <c r="D51" s="51">
        <f t="shared" ref="D51:E51" si="10">D52+D53</f>
        <v>72152.58</v>
      </c>
      <c r="E51" s="51">
        <f t="shared" si="10"/>
        <v>57813.3</v>
      </c>
      <c r="F51" s="52">
        <f t="shared" si="0"/>
        <v>80.12644870079491</v>
      </c>
    </row>
    <row r="52" spans="1:6" ht="12.75" customHeight="1" x14ac:dyDescent="0.2">
      <c r="A52" s="53">
        <v>6311</v>
      </c>
      <c r="B52" s="86" t="s">
        <v>150</v>
      </c>
      <c r="C52" s="50" t="s">
        <v>151</v>
      </c>
      <c r="D52" s="242">
        <v>72152.58</v>
      </c>
      <c r="E52" s="242">
        <v>57813.3</v>
      </c>
      <c r="F52" s="52">
        <f t="shared" si="0"/>
        <v>80.12644870079491</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3339932.27</v>
      </c>
      <c r="E54" s="51">
        <f t="shared" si="11"/>
        <v>7797703.0300000003</v>
      </c>
      <c r="F54" s="52">
        <f t="shared" si="0"/>
        <v>233.46889696059617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39375.129999999997</v>
      </c>
      <c r="E57" s="242"/>
      <c r="F57" s="52">
        <f t="shared" si="0"/>
        <v>0</v>
      </c>
    </row>
    <row r="58" spans="1:6" ht="12.75" customHeight="1" x14ac:dyDescent="0.2">
      <c r="A58" s="53">
        <v>6324</v>
      </c>
      <c r="B58" s="86" t="s">
        <v>162</v>
      </c>
      <c r="C58" s="50" t="s">
        <v>163</v>
      </c>
      <c r="D58" s="242">
        <v>3300557.14</v>
      </c>
      <c r="E58" s="242">
        <v>7797703.0300000003</v>
      </c>
      <c r="F58" s="52">
        <f t="shared" si="0"/>
        <v>236.25414435333786</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327434.39999999997</v>
      </c>
      <c r="E62" s="51">
        <f t="shared" si="13"/>
        <v>5171208.37</v>
      </c>
      <c r="F62" s="52">
        <f t="shared" si="0"/>
        <v>1579.3112666231773</v>
      </c>
    </row>
    <row r="63" spans="1:6" ht="12.75" customHeight="1" x14ac:dyDescent="0.2">
      <c r="A63" s="53">
        <v>6341</v>
      </c>
      <c r="B63" s="85" t="s">
        <v>172</v>
      </c>
      <c r="C63" s="50" t="s">
        <v>173</v>
      </c>
      <c r="D63" s="242">
        <v>318143.8</v>
      </c>
      <c r="E63" s="242">
        <v>5171208.37</v>
      </c>
      <c r="F63" s="52">
        <f t="shared" si="0"/>
        <v>1625.4311320855538</v>
      </c>
    </row>
    <row r="64" spans="1:6" ht="12.75" customHeight="1" x14ac:dyDescent="0.2">
      <c r="A64" s="53">
        <v>6342</v>
      </c>
      <c r="B64" s="85" t="s">
        <v>174</v>
      </c>
      <c r="C64" s="50" t="s">
        <v>175</v>
      </c>
      <c r="D64" s="242">
        <v>9290.6</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170181.57</v>
      </c>
      <c r="E68" s="51">
        <f t="shared" si="15"/>
        <v>212198.5</v>
      </c>
      <c r="F68" s="52">
        <f t="shared" si="0"/>
        <v>124.68947136872694</v>
      </c>
    </row>
    <row r="69" spans="1:6" ht="12.75" customHeight="1" x14ac:dyDescent="0.2">
      <c r="A69" s="53" t="s">
        <v>184</v>
      </c>
      <c r="B69" s="85" t="s">
        <v>185</v>
      </c>
      <c r="C69" s="50" t="s">
        <v>184</v>
      </c>
      <c r="D69" s="242">
        <v>1725.4</v>
      </c>
      <c r="E69" s="242">
        <v>13812.09</v>
      </c>
      <c r="F69" s="52">
        <f t="shared" si="0"/>
        <v>800.51524284223956</v>
      </c>
    </row>
    <row r="70" spans="1:6" ht="24" x14ac:dyDescent="0.2">
      <c r="A70" s="53" t="s">
        <v>186</v>
      </c>
      <c r="B70" s="85" t="s">
        <v>187</v>
      </c>
      <c r="C70" s="50" t="s">
        <v>186</v>
      </c>
      <c r="D70" s="242">
        <v>168456.17</v>
      </c>
      <c r="E70" s="242">
        <v>198386.41</v>
      </c>
      <c r="F70" s="52">
        <f t="shared" si="0"/>
        <v>117.76737533567336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1124.21</v>
      </c>
      <c r="E74" s="51">
        <f t="shared" si="17"/>
        <v>27248.06</v>
      </c>
      <c r="F74" s="52">
        <f t="shared" si="0"/>
        <v>2423.7517901459692</v>
      </c>
    </row>
    <row r="75" spans="1:6" ht="12.75" customHeight="1" x14ac:dyDescent="0.2">
      <c r="A75" s="53" t="s">
        <v>196</v>
      </c>
      <c r="B75" s="85" t="s">
        <v>197</v>
      </c>
      <c r="C75" s="50" t="s">
        <v>196</v>
      </c>
      <c r="D75" s="242">
        <v>1124.21</v>
      </c>
      <c r="E75" s="242">
        <v>27248.06</v>
      </c>
      <c r="F75" s="52">
        <f t="shared" si="0"/>
        <v>2423.7517901459692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710504.31</v>
      </c>
      <c r="E77" s="51">
        <f t="shared" si="18"/>
        <v>9356.9599999999991</v>
      </c>
      <c r="F77" s="52">
        <f t="shared" si="0"/>
        <v>1.3169462687706988</v>
      </c>
    </row>
    <row r="78" spans="1:6" ht="12.75" customHeight="1" x14ac:dyDescent="0.2">
      <c r="A78" s="53">
        <v>6391</v>
      </c>
      <c r="B78" s="85" t="s">
        <v>202</v>
      </c>
      <c r="C78" s="50" t="s">
        <v>203</v>
      </c>
      <c r="D78" s="242">
        <v>21142.04</v>
      </c>
      <c r="E78" s="242">
        <v>9356.9599999999991</v>
      </c>
      <c r="F78" s="52">
        <f t="shared" si="0"/>
        <v>44.257602388416629</v>
      </c>
    </row>
    <row r="79" spans="1:6" ht="12.75" customHeight="1" x14ac:dyDescent="0.2">
      <c r="A79" s="53">
        <v>6392</v>
      </c>
      <c r="B79" s="85" t="s">
        <v>204</v>
      </c>
      <c r="C79" s="50" t="s">
        <v>205</v>
      </c>
      <c r="D79" s="242">
        <v>689362.27</v>
      </c>
      <c r="E79" s="242"/>
      <c r="F79" s="52">
        <f t="shared" si="0"/>
        <v>0</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147.93</v>
      </c>
      <c r="E82" s="51">
        <f t="shared" si="19"/>
        <v>0.02</v>
      </c>
      <c r="F82" s="52">
        <f t="shared" si="0"/>
        <v>1.351990806462516E-2</v>
      </c>
    </row>
    <row r="83" spans="1:6" ht="12.75" customHeight="1" x14ac:dyDescent="0.2">
      <c r="A83" s="53">
        <v>641</v>
      </c>
      <c r="B83" s="85" t="s">
        <v>212</v>
      </c>
      <c r="C83" s="50" t="s">
        <v>213</v>
      </c>
      <c r="D83" s="51">
        <f t="shared" ref="D83:E83" si="20">SUM(D84:D90)</f>
        <v>147.93</v>
      </c>
      <c r="E83" s="51">
        <f t="shared" si="20"/>
        <v>0.02</v>
      </c>
      <c r="F83" s="52">
        <f t="shared" si="0"/>
        <v>1.351990806462516E-2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0.02</v>
      </c>
      <c r="F85" s="52">
        <f t="shared" si="0"/>
        <v>28.571428571428569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147.86000000000001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8802877.9499999993</v>
      </c>
      <c r="E106" s="51">
        <f t="shared" si="23"/>
        <v>10783058.869999999</v>
      </c>
      <c r="F106" s="52">
        <f t="shared" si="0"/>
        <v>122.49469924776135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8802877.9499999993</v>
      </c>
      <c r="E112" s="51">
        <f t="shared" si="25"/>
        <v>10783058.869999999</v>
      </c>
      <c r="F112" s="52">
        <f t="shared" si="0"/>
        <v>122.49469924776135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8802877.9499999993</v>
      </c>
      <c r="E117" s="242">
        <v>10783058.869999999</v>
      </c>
      <c r="F117" s="52">
        <f t="shared" si="0"/>
        <v>122.49469924776135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2387302.3699999996</v>
      </c>
      <c r="E124" s="51">
        <f t="shared" si="27"/>
        <v>2572478.15</v>
      </c>
      <c r="F124" s="52">
        <f t="shared" si="0"/>
        <v>107.75669568828017</v>
      </c>
    </row>
    <row r="125" spans="1:6" ht="12.75" customHeight="1" x14ac:dyDescent="0.2">
      <c r="A125" s="53">
        <v>661</v>
      </c>
      <c r="B125" s="86" t="s">
        <v>296</v>
      </c>
      <c r="C125" s="50" t="s">
        <v>297</v>
      </c>
      <c r="D125" s="51">
        <f t="shared" ref="D125:E125" si="28">SUM(D126:D127)</f>
        <v>2081765.7799999998</v>
      </c>
      <c r="E125" s="51">
        <f t="shared" si="28"/>
        <v>2150433.58</v>
      </c>
      <c r="F125" s="52">
        <f t="shared" si="0"/>
        <v>103.29853630315704</v>
      </c>
    </row>
    <row r="126" spans="1:6" ht="12.75" customHeight="1" x14ac:dyDescent="0.2">
      <c r="A126" s="53">
        <v>6614</v>
      </c>
      <c r="B126" s="86" t="s">
        <v>298</v>
      </c>
      <c r="C126" s="50" t="s">
        <v>299</v>
      </c>
      <c r="D126" s="242">
        <v>145511.87</v>
      </c>
      <c r="E126" s="242">
        <v>100914.42</v>
      </c>
      <c r="F126" s="52">
        <f t="shared" si="0"/>
        <v>69.351331956630062</v>
      </c>
    </row>
    <row r="127" spans="1:6" ht="12.75" customHeight="1" x14ac:dyDescent="0.2">
      <c r="A127" s="53">
        <v>6615</v>
      </c>
      <c r="B127" s="86" t="s">
        <v>300</v>
      </c>
      <c r="C127" s="50" t="s">
        <v>301</v>
      </c>
      <c r="D127" s="242">
        <v>1936253.91</v>
      </c>
      <c r="E127" s="242">
        <v>2049519.16</v>
      </c>
      <c r="F127" s="52">
        <f t="shared" si="0"/>
        <v>105.84971058883492</v>
      </c>
    </row>
    <row r="128" spans="1:6" ht="24" x14ac:dyDescent="0.2">
      <c r="A128" s="53">
        <v>663</v>
      </c>
      <c r="B128" s="231" t="s">
        <v>302</v>
      </c>
      <c r="C128" s="50" t="s">
        <v>303</v>
      </c>
      <c r="D128" s="51">
        <f t="shared" ref="D128:E128" si="29">SUM(D129:D132)</f>
        <v>305536.59000000003</v>
      </c>
      <c r="E128" s="51">
        <f t="shared" si="29"/>
        <v>422044.57</v>
      </c>
      <c r="F128" s="52">
        <f t="shared" si="0"/>
        <v>138.13225119780253</v>
      </c>
    </row>
    <row r="129" spans="1:6" ht="12.75" customHeight="1" x14ac:dyDescent="0.2">
      <c r="A129" s="53">
        <v>6631</v>
      </c>
      <c r="B129" s="86" t="s">
        <v>304</v>
      </c>
      <c r="C129" s="50" t="s">
        <v>305</v>
      </c>
      <c r="D129" s="242">
        <v>99437.33</v>
      </c>
      <c r="E129" s="242">
        <v>48896.79</v>
      </c>
      <c r="F129" s="52">
        <f t="shared" si="0"/>
        <v>49.173474388340878</v>
      </c>
    </row>
    <row r="130" spans="1:6" ht="12.75" customHeight="1" x14ac:dyDescent="0.2">
      <c r="A130" s="53">
        <v>6632</v>
      </c>
      <c r="B130" s="232" t="s">
        <v>306</v>
      </c>
      <c r="C130" s="50" t="s">
        <v>307</v>
      </c>
      <c r="D130" s="242">
        <v>206099.26</v>
      </c>
      <c r="E130" s="242">
        <v>373147.78</v>
      </c>
      <c r="F130" s="52">
        <f t="shared" si="0"/>
        <v>181.05245986812375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163310826.89000002</v>
      </c>
      <c r="E133" s="51">
        <f t="shared" si="30"/>
        <v>181568081.13999999</v>
      </c>
      <c r="F133" s="52">
        <f t="shared" ref="F133:F223" si="31">IF(D133&lt;&gt;0,IF(E133/D133&gt;=100,"&gt;&gt;100",E133/D133*100),"-")</f>
        <v>111.17945123276938</v>
      </c>
    </row>
    <row r="134" spans="1:6" ht="24" x14ac:dyDescent="0.2">
      <c r="A134" s="53">
        <v>671</v>
      </c>
      <c r="B134" s="232" t="s">
        <v>314</v>
      </c>
      <c r="C134" s="50" t="s">
        <v>315</v>
      </c>
      <c r="D134" s="51">
        <f t="shared" ref="D134:E134" si="32">SUM(D135:D137)</f>
        <v>31890409.380000003</v>
      </c>
      <c r="E134" s="51">
        <f t="shared" si="32"/>
        <v>25598238.509999998</v>
      </c>
      <c r="F134" s="52">
        <f t="shared" si="31"/>
        <v>80.269394490915118</v>
      </c>
    </row>
    <row r="135" spans="1:6" ht="12.75" customHeight="1" x14ac:dyDescent="0.2">
      <c r="A135" s="53">
        <v>6711</v>
      </c>
      <c r="B135" s="85" t="s">
        <v>316</v>
      </c>
      <c r="C135" s="50" t="s">
        <v>317</v>
      </c>
      <c r="D135" s="242">
        <v>21617522.370000001</v>
      </c>
      <c r="E135" s="242">
        <v>10281917.65</v>
      </c>
      <c r="F135" s="52">
        <f t="shared" si="31"/>
        <v>47.562886597350612</v>
      </c>
    </row>
    <row r="136" spans="1:6" ht="24" x14ac:dyDescent="0.2">
      <c r="A136" s="53">
        <v>6712</v>
      </c>
      <c r="B136" s="232" t="s">
        <v>318</v>
      </c>
      <c r="C136" s="50" t="s">
        <v>319</v>
      </c>
      <c r="D136" s="242">
        <v>10272887.01</v>
      </c>
      <c r="E136" s="242">
        <v>15316320.859999999</v>
      </c>
      <c r="F136" s="52">
        <f t="shared" si="31"/>
        <v>149.09461035724951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131420417.51000001</v>
      </c>
      <c r="E138" s="242">
        <v>155969842.63</v>
      </c>
      <c r="F138" s="52">
        <f t="shared" si="31"/>
        <v>118.68006934168504</v>
      </c>
    </row>
    <row r="139" spans="1:6" ht="12.75" customHeight="1" x14ac:dyDescent="0.2">
      <c r="A139" s="53">
        <v>68</v>
      </c>
      <c r="B139" s="85" t="s">
        <v>324</v>
      </c>
      <c r="C139" s="50" t="s">
        <v>325</v>
      </c>
      <c r="D139" s="51">
        <f t="shared" ref="D139:E139" si="33">D140+D150</f>
        <v>194802.54</v>
      </c>
      <c r="E139" s="51">
        <f t="shared" si="33"/>
        <v>165363.65</v>
      </c>
      <c r="F139" s="52">
        <f t="shared" si="31"/>
        <v>84.887830518020962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194802.54</v>
      </c>
      <c r="E150" s="242">
        <v>165363.65</v>
      </c>
      <c r="F150" s="52">
        <f t="shared" si="31"/>
        <v>84.887830518020962</v>
      </c>
    </row>
    <row r="151" spans="1:6" ht="12.75" customHeight="1" x14ac:dyDescent="0.2">
      <c r="A151" s="53">
        <v>3</v>
      </c>
      <c r="B151" s="85" t="s">
        <v>348</v>
      </c>
      <c r="C151" s="50" t="s">
        <v>56</v>
      </c>
      <c r="D151" s="51">
        <f t="shared" ref="D151:E151" si="35">D152+D163+D196+D215+D224+D252+D263</f>
        <v>163310600.78999996</v>
      </c>
      <c r="E151" s="51">
        <f t="shared" si="35"/>
        <v>185326434.44000006</v>
      </c>
      <c r="F151" s="52">
        <f t="shared" si="31"/>
        <v>113.48095809059579</v>
      </c>
    </row>
    <row r="152" spans="1:6" ht="12.75" customHeight="1" x14ac:dyDescent="0.2">
      <c r="A152" s="53">
        <v>31</v>
      </c>
      <c r="B152" s="85" t="s">
        <v>349</v>
      </c>
      <c r="C152" s="50" t="s">
        <v>350</v>
      </c>
      <c r="D152" s="51">
        <f t="shared" ref="D152:E152" si="36">D153+D158+D159</f>
        <v>79037577.890000001</v>
      </c>
      <c r="E152" s="51">
        <f t="shared" si="36"/>
        <v>90262671.920000002</v>
      </c>
      <c r="F152" s="52">
        <f t="shared" si="31"/>
        <v>114.20222422000639</v>
      </c>
    </row>
    <row r="153" spans="1:6" ht="12.75" customHeight="1" x14ac:dyDescent="0.2">
      <c r="A153" s="53">
        <v>311</v>
      </c>
      <c r="B153" s="85" t="s">
        <v>351</v>
      </c>
      <c r="C153" s="50" t="s">
        <v>352</v>
      </c>
      <c r="D153" s="51">
        <f t="shared" ref="D153:E153" si="37">SUM(D154:D157)</f>
        <v>66991617.969999999</v>
      </c>
      <c r="E153" s="51">
        <f t="shared" si="37"/>
        <v>76752705.090000004</v>
      </c>
      <c r="F153" s="52">
        <f t="shared" si="31"/>
        <v>114.57060960129549</v>
      </c>
    </row>
    <row r="154" spans="1:6" ht="12.75" customHeight="1" x14ac:dyDescent="0.2">
      <c r="A154" s="53">
        <v>3111</v>
      </c>
      <c r="B154" s="85" t="s">
        <v>353</v>
      </c>
      <c r="C154" s="50" t="s">
        <v>354</v>
      </c>
      <c r="D154" s="242">
        <v>49922937.189999998</v>
      </c>
      <c r="E154" s="242">
        <v>57320520.039999999</v>
      </c>
      <c r="F154" s="52">
        <f t="shared" si="31"/>
        <v>114.81800404059921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4408623.28</v>
      </c>
      <c r="E156" s="242">
        <v>5102970.8899999997</v>
      </c>
      <c r="F156" s="52">
        <f t="shared" si="31"/>
        <v>115.74976054656227</v>
      </c>
    </row>
    <row r="157" spans="1:6" ht="12.75" customHeight="1" x14ac:dyDescent="0.2">
      <c r="A157" s="53">
        <v>3114</v>
      </c>
      <c r="B157" s="85" t="s">
        <v>359</v>
      </c>
      <c r="C157" s="50" t="s">
        <v>360</v>
      </c>
      <c r="D157" s="242">
        <v>12660057.5</v>
      </c>
      <c r="E157" s="242">
        <v>14329214.16</v>
      </c>
      <c r="F157" s="52">
        <f t="shared" si="31"/>
        <v>113.18443190325162</v>
      </c>
    </row>
    <row r="158" spans="1:6" ht="12.75" customHeight="1" x14ac:dyDescent="0.2">
      <c r="A158" s="53">
        <v>312</v>
      </c>
      <c r="B158" s="85" t="s">
        <v>361</v>
      </c>
      <c r="C158" s="50" t="s">
        <v>362</v>
      </c>
      <c r="D158" s="242">
        <v>2308996.31</v>
      </c>
      <c r="E158" s="242">
        <v>2656105.94</v>
      </c>
      <c r="F158" s="52">
        <f t="shared" si="31"/>
        <v>115.03292268145719</v>
      </c>
    </row>
    <row r="159" spans="1:6" ht="12.75" customHeight="1" x14ac:dyDescent="0.2">
      <c r="A159" s="53">
        <v>313</v>
      </c>
      <c r="B159" s="85" t="s">
        <v>363</v>
      </c>
      <c r="C159" s="50" t="s">
        <v>364</v>
      </c>
      <c r="D159" s="51">
        <f t="shared" ref="D159:E159" si="38">SUM(D160:D162)</f>
        <v>9736963.6099999994</v>
      </c>
      <c r="E159" s="51">
        <f t="shared" si="38"/>
        <v>10853860.889999999</v>
      </c>
      <c r="F159" s="52">
        <f t="shared" si="31"/>
        <v>111.47069378849204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9720255.4399999995</v>
      </c>
      <c r="E161" s="242">
        <v>10838643.199999999</v>
      </c>
      <c r="F161" s="52">
        <f t="shared" si="31"/>
        <v>111.50574454450756</v>
      </c>
    </row>
    <row r="162" spans="1:6" ht="12.75" customHeight="1" x14ac:dyDescent="0.2">
      <c r="A162" s="53">
        <v>3133</v>
      </c>
      <c r="B162" s="85" t="s">
        <v>368</v>
      </c>
      <c r="C162" s="50" t="s">
        <v>369</v>
      </c>
      <c r="D162" s="242">
        <v>16708.169999999998</v>
      </c>
      <c r="E162" s="242">
        <v>15217.69</v>
      </c>
      <c r="F162" s="52">
        <f t="shared" si="31"/>
        <v>91.079334241870896</v>
      </c>
    </row>
    <row r="163" spans="1:6" ht="12.75" customHeight="1" x14ac:dyDescent="0.2">
      <c r="A163" s="53">
        <v>32</v>
      </c>
      <c r="B163" s="85" t="s">
        <v>370</v>
      </c>
      <c r="C163" s="50" t="s">
        <v>371</v>
      </c>
      <c r="D163" s="51">
        <f t="shared" ref="D163:E163" si="39">D164+D169+D177+D187+D188</f>
        <v>83758915.429999962</v>
      </c>
      <c r="E163" s="51">
        <f t="shared" si="39"/>
        <v>94339133.920000032</v>
      </c>
      <c r="F163" s="52">
        <f t="shared" si="31"/>
        <v>112.63175201789988</v>
      </c>
    </row>
    <row r="164" spans="1:6" ht="12.75" customHeight="1" x14ac:dyDescent="0.2">
      <c r="A164" s="53">
        <v>321</v>
      </c>
      <c r="B164" s="85" t="s">
        <v>372</v>
      </c>
      <c r="C164" s="50" t="s">
        <v>373</v>
      </c>
      <c r="D164" s="51">
        <f t="shared" ref="D164:E164" si="40">SUM(D165:D168)</f>
        <v>2244284.71</v>
      </c>
      <c r="E164" s="51">
        <f t="shared" si="40"/>
        <v>2377844.3400000003</v>
      </c>
      <c r="F164" s="52">
        <f t="shared" si="31"/>
        <v>105.95110011688314</v>
      </c>
    </row>
    <row r="165" spans="1:6" ht="12.75" customHeight="1" x14ac:dyDescent="0.2">
      <c r="A165" s="53">
        <v>3211</v>
      </c>
      <c r="B165" s="85" t="s">
        <v>374</v>
      </c>
      <c r="C165" s="50" t="s">
        <v>375</v>
      </c>
      <c r="D165" s="242">
        <v>45680.27</v>
      </c>
      <c r="E165" s="242">
        <v>46267.64</v>
      </c>
      <c r="F165" s="52">
        <f t="shared" si="31"/>
        <v>101.28582865206357</v>
      </c>
    </row>
    <row r="166" spans="1:6" ht="12.75" customHeight="1" x14ac:dyDescent="0.2">
      <c r="A166" s="53">
        <v>3212</v>
      </c>
      <c r="B166" s="85" t="s">
        <v>376</v>
      </c>
      <c r="C166" s="50" t="s">
        <v>377</v>
      </c>
      <c r="D166" s="242">
        <v>2077441.84</v>
      </c>
      <c r="E166" s="242">
        <v>2202958.9700000002</v>
      </c>
      <c r="F166" s="52">
        <f t="shared" si="31"/>
        <v>106.04190825385513</v>
      </c>
    </row>
    <row r="167" spans="1:6" ht="12.75" customHeight="1" x14ac:dyDescent="0.2">
      <c r="A167" s="53">
        <v>3213</v>
      </c>
      <c r="B167" s="85" t="s">
        <v>378</v>
      </c>
      <c r="C167" s="50" t="s">
        <v>379</v>
      </c>
      <c r="D167" s="242">
        <v>121162.6</v>
      </c>
      <c r="E167" s="242">
        <v>128617.73</v>
      </c>
      <c r="F167" s="52">
        <f t="shared" si="31"/>
        <v>106.1529960565389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75020445.099999979</v>
      </c>
      <c r="E169" s="51">
        <f t="shared" si="41"/>
        <v>85167605.530000016</v>
      </c>
      <c r="F169" s="52">
        <f t="shared" si="31"/>
        <v>113.5258600725098</v>
      </c>
    </row>
    <row r="170" spans="1:6" ht="12.75" customHeight="1" x14ac:dyDescent="0.2">
      <c r="A170" s="53">
        <v>3221</v>
      </c>
      <c r="B170" s="85" t="s">
        <v>384</v>
      </c>
      <c r="C170" s="50" t="s">
        <v>385</v>
      </c>
      <c r="D170" s="242">
        <v>2324764.8199999998</v>
      </c>
      <c r="E170" s="242">
        <v>2609418.83</v>
      </c>
      <c r="F170" s="52">
        <f t="shared" si="31"/>
        <v>112.24442178198481</v>
      </c>
    </row>
    <row r="171" spans="1:6" ht="12.75" customHeight="1" x14ac:dyDescent="0.2">
      <c r="A171" s="53">
        <v>3222</v>
      </c>
      <c r="B171" s="85" t="s">
        <v>386</v>
      </c>
      <c r="C171" s="50" t="s">
        <v>387</v>
      </c>
      <c r="D171" s="242">
        <v>67977408.909999996</v>
      </c>
      <c r="E171" s="242">
        <v>79062499.310000002</v>
      </c>
      <c r="F171" s="52">
        <f t="shared" si="31"/>
        <v>116.30702107912987</v>
      </c>
    </row>
    <row r="172" spans="1:6" ht="12.75" customHeight="1" x14ac:dyDescent="0.2">
      <c r="A172" s="53">
        <v>3223</v>
      </c>
      <c r="B172" s="85" t="s">
        <v>388</v>
      </c>
      <c r="C172" s="50" t="s">
        <v>389</v>
      </c>
      <c r="D172" s="242">
        <v>3993201.08</v>
      </c>
      <c r="E172" s="242">
        <v>2726634.34</v>
      </c>
      <c r="F172" s="52">
        <f t="shared" si="31"/>
        <v>68.281919326737224</v>
      </c>
    </row>
    <row r="173" spans="1:6" ht="12.75" customHeight="1" x14ac:dyDescent="0.2">
      <c r="A173" s="53">
        <v>3224</v>
      </c>
      <c r="B173" s="85" t="s">
        <v>390</v>
      </c>
      <c r="C173" s="50" t="s">
        <v>391</v>
      </c>
      <c r="D173" s="242">
        <v>473791.02</v>
      </c>
      <c r="E173" s="242">
        <v>295711.7</v>
      </c>
      <c r="F173" s="52">
        <f t="shared" si="31"/>
        <v>62.413952041556207</v>
      </c>
    </row>
    <row r="174" spans="1:6" ht="12.75" customHeight="1" x14ac:dyDescent="0.2">
      <c r="A174" s="53">
        <v>3225</v>
      </c>
      <c r="B174" s="85" t="s">
        <v>392</v>
      </c>
      <c r="C174" s="50" t="s">
        <v>393</v>
      </c>
      <c r="D174" s="242">
        <v>202514.97</v>
      </c>
      <c r="E174" s="242">
        <v>368048.54</v>
      </c>
      <c r="F174" s="52">
        <f t="shared" si="31"/>
        <v>181.73893021340595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48764.3</v>
      </c>
      <c r="E176" s="242">
        <v>105292.81</v>
      </c>
      <c r="F176" s="52">
        <f t="shared" si="31"/>
        <v>215.92191418722302</v>
      </c>
    </row>
    <row r="177" spans="1:6" ht="12.75" customHeight="1" x14ac:dyDescent="0.2">
      <c r="A177" s="53">
        <v>323</v>
      </c>
      <c r="B177" s="85" t="s">
        <v>398</v>
      </c>
      <c r="C177" s="50" t="s">
        <v>399</v>
      </c>
      <c r="D177" s="51">
        <f t="shared" ref="D177:E177" si="42">SUM(D178:D186)</f>
        <v>5953466.6600000001</v>
      </c>
      <c r="E177" s="51">
        <f t="shared" si="42"/>
        <v>6538262.2899999991</v>
      </c>
      <c r="F177" s="52">
        <f t="shared" si="31"/>
        <v>109.82277492085592</v>
      </c>
    </row>
    <row r="178" spans="1:6" ht="12.75" customHeight="1" x14ac:dyDescent="0.2">
      <c r="A178" s="53">
        <v>3231</v>
      </c>
      <c r="B178" s="85" t="s">
        <v>400</v>
      </c>
      <c r="C178" s="50" t="s">
        <v>401</v>
      </c>
      <c r="D178" s="242">
        <v>221434.8</v>
      </c>
      <c r="E178" s="242">
        <v>212138.17</v>
      </c>
      <c r="F178" s="52">
        <f t="shared" si="31"/>
        <v>95.801640031286865</v>
      </c>
    </row>
    <row r="179" spans="1:6" ht="12.75" customHeight="1" x14ac:dyDescent="0.2">
      <c r="A179" s="53">
        <v>3232</v>
      </c>
      <c r="B179" s="85" t="s">
        <v>402</v>
      </c>
      <c r="C179" s="50" t="s">
        <v>403</v>
      </c>
      <c r="D179" s="242">
        <v>988025.86</v>
      </c>
      <c r="E179" s="242">
        <v>1244118.95</v>
      </c>
      <c r="F179" s="52">
        <f t="shared" si="31"/>
        <v>125.91967481498915</v>
      </c>
    </row>
    <row r="180" spans="1:6" ht="12.75" customHeight="1" x14ac:dyDescent="0.2">
      <c r="A180" s="53">
        <v>3233</v>
      </c>
      <c r="B180" s="85" t="s">
        <v>404</v>
      </c>
      <c r="C180" s="50" t="s">
        <v>405</v>
      </c>
      <c r="D180" s="242">
        <v>35008.76</v>
      </c>
      <c r="E180" s="242">
        <v>27936.94</v>
      </c>
      <c r="F180" s="52">
        <f t="shared" si="31"/>
        <v>79.799855807517886</v>
      </c>
    </row>
    <row r="181" spans="1:6" ht="12.75" customHeight="1" x14ac:dyDescent="0.2">
      <c r="A181" s="53">
        <v>3234</v>
      </c>
      <c r="B181" s="85" t="s">
        <v>406</v>
      </c>
      <c r="C181" s="50" t="s">
        <v>407</v>
      </c>
      <c r="D181" s="242">
        <v>1168816.24</v>
      </c>
      <c r="E181" s="242">
        <v>1156993.57</v>
      </c>
      <c r="F181" s="52">
        <f t="shared" si="31"/>
        <v>98.988491980570032</v>
      </c>
    </row>
    <row r="182" spans="1:6" ht="12.75" customHeight="1" x14ac:dyDescent="0.2">
      <c r="A182" s="53">
        <v>3235</v>
      </c>
      <c r="B182" s="85" t="s">
        <v>408</v>
      </c>
      <c r="C182" s="50" t="s">
        <v>409</v>
      </c>
      <c r="D182" s="242">
        <v>182711.8</v>
      </c>
      <c r="E182" s="242">
        <v>239770</v>
      </c>
      <c r="F182" s="52">
        <f t="shared" si="31"/>
        <v>131.22852492285665</v>
      </c>
    </row>
    <row r="183" spans="1:6" ht="12.75" customHeight="1" x14ac:dyDescent="0.2">
      <c r="A183" s="53">
        <v>3236</v>
      </c>
      <c r="B183" s="85" t="s">
        <v>410</v>
      </c>
      <c r="C183" s="50" t="s">
        <v>411</v>
      </c>
      <c r="D183" s="242">
        <v>307418.18</v>
      </c>
      <c r="E183" s="242">
        <v>433772.93</v>
      </c>
      <c r="F183" s="52">
        <f t="shared" si="31"/>
        <v>141.10191205998294</v>
      </c>
    </row>
    <row r="184" spans="1:6" ht="12.75" customHeight="1" x14ac:dyDescent="0.2">
      <c r="A184" s="53">
        <v>3237</v>
      </c>
      <c r="B184" s="85" t="s">
        <v>412</v>
      </c>
      <c r="C184" s="50" t="s">
        <v>413</v>
      </c>
      <c r="D184" s="242">
        <v>388210.53</v>
      </c>
      <c r="E184" s="242">
        <v>425709.07</v>
      </c>
      <c r="F184" s="52">
        <f t="shared" si="31"/>
        <v>109.65933098208336</v>
      </c>
    </row>
    <row r="185" spans="1:6" ht="12.75" customHeight="1" x14ac:dyDescent="0.2">
      <c r="A185" s="53">
        <v>3238</v>
      </c>
      <c r="B185" s="85" t="s">
        <v>414</v>
      </c>
      <c r="C185" s="50" t="s">
        <v>415</v>
      </c>
      <c r="D185" s="242">
        <v>488591.29</v>
      </c>
      <c r="E185" s="242">
        <v>556566.63</v>
      </c>
      <c r="F185" s="52">
        <f t="shared" si="31"/>
        <v>113.91251571431002</v>
      </c>
    </row>
    <row r="186" spans="1:6" ht="12.75" customHeight="1" x14ac:dyDescent="0.2">
      <c r="A186" s="53">
        <v>3239</v>
      </c>
      <c r="B186" s="85" t="s">
        <v>416</v>
      </c>
      <c r="C186" s="50" t="s">
        <v>417</v>
      </c>
      <c r="D186" s="242">
        <v>2173249.2000000002</v>
      </c>
      <c r="E186" s="242">
        <v>2241256.0299999998</v>
      </c>
      <c r="F186" s="52">
        <f t="shared" si="31"/>
        <v>103.12926975884771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540718.96</v>
      </c>
      <c r="E188" s="51">
        <f t="shared" si="43"/>
        <v>255421.76000000004</v>
      </c>
      <c r="F188" s="52">
        <f t="shared" si="31"/>
        <v>47.237433656848296</v>
      </c>
    </row>
    <row r="189" spans="1:6" ht="12.75" customHeight="1" x14ac:dyDescent="0.2">
      <c r="A189" s="53">
        <v>3291</v>
      </c>
      <c r="B189" s="232" t="s">
        <v>422</v>
      </c>
      <c r="C189" s="50" t="s">
        <v>423</v>
      </c>
      <c r="D189" s="242">
        <v>7064.08</v>
      </c>
      <c r="E189" s="242">
        <v>8606.49</v>
      </c>
      <c r="F189" s="52">
        <f t="shared" si="31"/>
        <v>121.83454887260621</v>
      </c>
    </row>
    <row r="190" spans="1:6" ht="12.75" customHeight="1" x14ac:dyDescent="0.2">
      <c r="A190" s="53">
        <v>3292</v>
      </c>
      <c r="B190" s="85" t="s">
        <v>424</v>
      </c>
      <c r="C190" s="50" t="s">
        <v>425</v>
      </c>
      <c r="D190" s="242">
        <v>96321.04</v>
      </c>
      <c r="E190" s="242">
        <v>97224.14</v>
      </c>
      <c r="F190" s="52">
        <f t="shared" si="31"/>
        <v>100.93759369707801</v>
      </c>
    </row>
    <row r="191" spans="1:6" ht="12.75" customHeight="1" x14ac:dyDescent="0.2">
      <c r="A191" s="53">
        <v>3293</v>
      </c>
      <c r="B191" s="85" t="s">
        <v>426</v>
      </c>
      <c r="C191" s="50" t="s">
        <v>427</v>
      </c>
      <c r="D191" s="242">
        <v>11280.1</v>
      </c>
      <c r="E191" s="242">
        <v>15493.89</v>
      </c>
      <c r="F191" s="52">
        <f t="shared" si="31"/>
        <v>137.35596315635499</v>
      </c>
    </row>
    <row r="192" spans="1:6" ht="12.75" customHeight="1" x14ac:dyDescent="0.2">
      <c r="A192" s="53">
        <v>3294</v>
      </c>
      <c r="B192" s="85" t="s">
        <v>428</v>
      </c>
      <c r="C192" s="50" t="s">
        <v>429</v>
      </c>
      <c r="D192" s="242">
        <v>613.84</v>
      </c>
      <c r="E192" s="242"/>
      <c r="F192" s="52">
        <f t="shared" si="31"/>
        <v>0</v>
      </c>
    </row>
    <row r="193" spans="1:6" ht="12.75" customHeight="1" x14ac:dyDescent="0.2">
      <c r="A193" s="53">
        <v>3295</v>
      </c>
      <c r="B193" s="85" t="s">
        <v>430</v>
      </c>
      <c r="C193" s="50" t="s">
        <v>431</v>
      </c>
      <c r="D193" s="242">
        <v>105559.06</v>
      </c>
      <c r="E193" s="242">
        <v>49428.49</v>
      </c>
      <c r="F193" s="52">
        <f t="shared" si="31"/>
        <v>46.82543592184318</v>
      </c>
    </row>
    <row r="194" spans="1:6" ht="12.75" customHeight="1" x14ac:dyDescent="0.2">
      <c r="A194" s="53" t="s">
        <v>432</v>
      </c>
      <c r="B194" s="85" t="s">
        <v>433</v>
      </c>
      <c r="C194" s="50" t="s">
        <v>432</v>
      </c>
      <c r="D194" s="242">
        <v>316679.64</v>
      </c>
      <c r="E194" s="242">
        <v>83725.27</v>
      </c>
      <c r="F194" s="52">
        <f t="shared" si="31"/>
        <v>26.438475804759666</v>
      </c>
    </row>
    <row r="195" spans="1:6" ht="12.75" customHeight="1" x14ac:dyDescent="0.2">
      <c r="A195" s="53">
        <v>3299</v>
      </c>
      <c r="B195" s="85" t="s">
        <v>434</v>
      </c>
      <c r="C195" s="50" t="s">
        <v>435</v>
      </c>
      <c r="D195" s="242">
        <v>3201.2</v>
      </c>
      <c r="E195" s="242">
        <v>943.48</v>
      </c>
      <c r="F195" s="52">
        <f t="shared" si="31"/>
        <v>29.472697738348121</v>
      </c>
    </row>
    <row r="196" spans="1:6" ht="12.75" customHeight="1" x14ac:dyDescent="0.2">
      <c r="A196" s="53">
        <v>34</v>
      </c>
      <c r="B196" s="232" t="s">
        <v>436</v>
      </c>
      <c r="C196" s="50" t="s">
        <v>437</v>
      </c>
      <c r="D196" s="51">
        <f t="shared" ref="D196:E196" si="44">D197+D202+D210</f>
        <v>315311.01</v>
      </c>
      <c r="E196" s="51">
        <f t="shared" si="44"/>
        <v>438429.61</v>
      </c>
      <c r="F196" s="52">
        <f t="shared" si="31"/>
        <v>139.04671771531224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315311.01</v>
      </c>
      <c r="E210" s="51">
        <f t="shared" si="47"/>
        <v>438429.61</v>
      </c>
      <c r="F210" s="52">
        <f t="shared" si="31"/>
        <v>139.04671771531224</v>
      </c>
    </row>
    <row r="211" spans="1:6" ht="12.75" customHeight="1" x14ac:dyDescent="0.2">
      <c r="A211" s="53">
        <v>3431</v>
      </c>
      <c r="B211" s="232" t="s">
        <v>466</v>
      </c>
      <c r="C211" s="50" t="s">
        <v>467</v>
      </c>
      <c r="D211" s="242">
        <v>6767.95</v>
      </c>
      <c r="E211" s="242">
        <v>5823.92</v>
      </c>
      <c r="F211" s="52">
        <f t="shared" si="31"/>
        <v>86.051463146152088</v>
      </c>
    </row>
    <row r="212" spans="1:6" ht="12.75" customHeight="1" x14ac:dyDescent="0.2">
      <c r="A212" s="53">
        <v>3432</v>
      </c>
      <c r="B212" s="85" t="s">
        <v>468</v>
      </c>
      <c r="C212" s="50" t="s">
        <v>469</v>
      </c>
      <c r="D212" s="242">
        <v>350.58</v>
      </c>
      <c r="E212" s="242"/>
      <c r="F212" s="52">
        <f t="shared" si="31"/>
        <v>0</v>
      </c>
    </row>
    <row r="213" spans="1:6" ht="12.75" customHeight="1" x14ac:dyDescent="0.2">
      <c r="A213" s="53">
        <v>3433</v>
      </c>
      <c r="B213" s="85" t="s">
        <v>470</v>
      </c>
      <c r="C213" s="50" t="s">
        <v>471</v>
      </c>
      <c r="D213" s="242">
        <v>308192.48</v>
      </c>
      <c r="E213" s="242">
        <v>432605.69</v>
      </c>
      <c r="F213" s="52">
        <f t="shared" si="31"/>
        <v>140.36867155227151</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52377.16</v>
      </c>
      <c r="E252" s="51">
        <f t="shared" si="63"/>
        <v>74720.91</v>
      </c>
      <c r="F252" s="52">
        <f t="shared" ref="F252:F258" si="64">IF(D252&lt;&gt;0,IF(E252/D252&gt;=100,"&gt;&gt;100",E252/D252*100),"-")</f>
        <v>142.65933853611003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52377.16</v>
      </c>
      <c r="E259" s="51">
        <f t="shared" si="66"/>
        <v>74720.91</v>
      </c>
      <c r="F259" s="52">
        <f t="shared" ref="F259:F262" si="67">IF(D259&lt;&gt;0,IF(E259/D259&gt;=100,"&gt;&gt;100",E259/D259*100),"-")</f>
        <v>142.65933853611003</v>
      </c>
    </row>
    <row r="260" spans="1:6" ht="12.75" customHeight="1" x14ac:dyDescent="0.2">
      <c r="A260" s="53">
        <v>3721</v>
      </c>
      <c r="B260" s="85" t="s">
        <v>560</v>
      </c>
      <c r="C260" s="50" t="s">
        <v>561</v>
      </c>
      <c r="D260" s="242">
        <v>52377.16</v>
      </c>
      <c r="E260" s="242">
        <v>74720.91</v>
      </c>
      <c r="F260" s="52">
        <f t="shared" si="67"/>
        <v>142.65933853611003</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146419.29999999999</v>
      </c>
      <c r="E263" s="51">
        <f t="shared" si="68"/>
        <v>211478.08</v>
      </c>
      <c r="F263" s="52">
        <f t="shared" ref="F263:F267" si="69">IF(D263&lt;&gt;0,IF(E263/D263&gt;=100,"&gt;&gt;100",E263/D263*100),"-")</f>
        <v>144.43319972162141</v>
      </c>
    </row>
    <row r="264" spans="1:6" ht="12.75" customHeight="1" x14ac:dyDescent="0.2">
      <c r="A264" s="53">
        <v>381</v>
      </c>
      <c r="B264" s="85" t="s">
        <v>568</v>
      </c>
      <c r="C264" s="50" t="s">
        <v>569</v>
      </c>
      <c r="D264" s="51">
        <f t="shared" ref="D264:E264" si="70">SUM(D265:D267)</f>
        <v>0</v>
      </c>
      <c r="E264" s="51">
        <f t="shared" si="70"/>
        <v>1055.9000000000001</v>
      </c>
      <c r="F264" s="52" t="str">
        <f t="shared" si="69"/>
        <v>-</v>
      </c>
    </row>
    <row r="265" spans="1:6" ht="12.75" customHeight="1" x14ac:dyDescent="0.2">
      <c r="A265" s="53">
        <v>3811</v>
      </c>
      <c r="B265" s="85" t="s">
        <v>570</v>
      </c>
      <c r="C265" s="50" t="s">
        <v>571</v>
      </c>
      <c r="D265" s="242">
        <v>0</v>
      </c>
      <c r="E265" s="242">
        <v>1055.9000000000001</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146419.29999999999</v>
      </c>
      <c r="E273" s="51">
        <f t="shared" si="73"/>
        <v>210422.18</v>
      </c>
      <c r="F273" s="52">
        <f t="shared" ref="F273:F284" si="74">IF(D273&lt;&gt;0,IF(E273/D273&gt;=100,"&gt;&gt;100",E273/D273*100),"-")</f>
        <v>143.71205162161002</v>
      </c>
    </row>
    <row r="274" spans="1:6" ht="12.75" customHeight="1" x14ac:dyDescent="0.2">
      <c r="A274" s="53">
        <v>3831</v>
      </c>
      <c r="B274" s="85" t="s">
        <v>588</v>
      </c>
      <c r="C274" s="50" t="s">
        <v>589</v>
      </c>
      <c r="D274" s="242">
        <v>142742.88</v>
      </c>
      <c r="E274" s="242">
        <v>210422.18</v>
      </c>
      <c r="F274" s="52">
        <f t="shared" si="74"/>
        <v>147.41343316037899</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2983.61</v>
      </c>
      <c r="E276" s="242"/>
      <c r="F276" s="52">
        <f t="shared" si="74"/>
        <v>0</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692.81</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163310600.78999996</v>
      </c>
      <c r="E289" s="51">
        <f t="shared" si="79"/>
        <v>185326434.44000006</v>
      </c>
      <c r="F289" s="52">
        <f t="shared" si="76"/>
        <v>113.48095809059579</v>
      </c>
    </row>
    <row r="290" spans="1:6" ht="12.75" customHeight="1" x14ac:dyDescent="0.2">
      <c r="A290" s="53" t="s">
        <v>609</v>
      </c>
      <c r="B290" s="85" t="s">
        <v>620</v>
      </c>
      <c r="C290" s="50" t="s">
        <v>621</v>
      </c>
      <c r="D290" s="51">
        <f>IF(D6&gt;=D289,D6-D289,0)</f>
        <v>16006686.230000049</v>
      </c>
      <c r="E290" s="51">
        <f>IF(E6&gt;=E289,E6-E289,0)</f>
        <v>23038075.609999925</v>
      </c>
      <c r="F290" s="52">
        <f t="shared" si="76"/>
        <v>143.92782665297398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44292664.039999999</v>
      </c>
      <c r="E293" s="242">
        <v>42768285.380000003</v>
      </c>
      <c r="F293" s="52">
        <f t="shared" si="76"/>
        <v>96.558394729602725</v>
      </c>
    </row>
    <row r="294" spans="1:6" ht="12.75" customHeight="1" x14ac:dyDescent="0.2">
      <c r="A294" s="53">
        <v>96</v>
      </c>
      <c r="B294" s="85" t="s">
        <v>628</v>
      </c>
      <c r="C294" s="50" t="s">
        <v>629</v>
      </c>
      <c r="D294" s="242">
        <v>7535618.4000000004</v>
      </c>
      <c r="E294" s="242">
        <v>8518007.0800000001</v>
      </c>
      <c r="F294" s="52">
        <f t="shared" si="76"/>
        <v>113.03660333968078</v>
      </c>
    </row>
    <row r="295" spans="1:6" ht="24" x14ac:dyDescent="0.2">
      <c r="A295" s="53">
        <v>9661</v>
      </c>
      <c r="B295" s="85" t="s">
        <v>630</v>
      </c>
      <c r="C295" s="50" t="s">
        <v>631</v>
      </c>
      <c r="D295" s="242">
        <v>673153.69</v>
      </c>
      <c r="E295" s="242">
        <v>890153.58</v>
      </c>
      <c r="F295" s="52">
        <f t="shared" si="76"/>
        <v>132.23630698659619</v>
      </c>
    </row>
    <row r="296" spans="1:6" ht="12.75" customHeight="1" x14ac:dyDescent="0.2">
      <c r="A296" s="55" t="s">
        <v>632</v>
      </c>
      <c r="B296" s="233" t="s">
        <v>633</v>
      </c>
      <c r="C296" s="56" t="s">
        <v>632</v>
      </c>
      <c r="D296" s="243">
        <v>5808292.54</v>
      </c>
      <c r="E296" s="243">
        <v>6343316.8200000003</v>
      </c>
      <c r="F296" s="57">
        <f t="shared" si="76"/>
        <v>109.21138658763219</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15357.72</v>
      </c>
      <c r="E298" s="51">
        <f t="shared" si="80"/>
        <v>2165.7600000000002</v>
      </c>
      <c r="F298" s="52">
        <f t="shared" ref="F298:F418" si="81">IF(D298&lt;&gt;0,IF(E298/D298&gt;=100,"&gt;&gt;100",E298/D298*100),"-")</f>
        <v>14.102093279471173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15357.72</v>
      </c>
      <c r="E311" s="51">
        <f t="shared" si="85"/>
        <v>2165.7600000000002</v>
      </c>
      <c r="F311" s="52">
        <f t="shared" si="81"/>
        <v>14.102093279471173</v>
      </c>
    </row>
    <row r="312" spans="1:6" ht="12.75" customHeight="1" x14ac:dyDescent="0.2">
      <c r="A312" s="53">
        <v>721</v>
      </c>
      <c r="B312" s="85" t="s">
        <v>663</v>
      </c>
      <c r="C312" s="50" t="s">
        <v>664</v>
      </c>
      <c r="D312" s="51">
        <f t="shared" ref="D312:E312" si="86">SUM(D313:D316)</f>
        <v>2309.56</v>
      </c>
      <c r="E312" s="51">
        <f t="shared" si="86"/>
        <v>1210.67</v>
      </c>
      <c r="F312" s="52">
        <f t="shared" si="81"/>
        <v>52.419941460711136</v>
      </c>
    </row>
    <row r="313" spans="1:6" ht="12.75" customHeight="1" x14ac:dyDescent="0.2">
      <c r="A313" s="53">
        <v>7211</v>
      </c>
      <c r="B313" s="85" t="s">
        <v>665</v>
      </c>
      <c r="C313" s="50" t="s">
        <v>666</v>
      </c>
      <c r="D313" s="242">
        <v>2309.56</v>
      </c>
      <c r="E313" s="242">
        <v>1210.67</v>
      </c>
      <c r="F313" s="52">
        <f t="shared" si="81"/>
        <v>52.419941460711136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2159.91</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2159.91</v>
      </c>
      <c r="E320" s="242"/>
      <c r="F320" s="52">
        <f t="shared" si="81"/>
        <v>0</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10888.25</v>
      </c>
      <c r="E326" s="51">
        <f t="shared" si="88"/>
        <v>955.09</v>
      </c>
      <c r="F326" s="52">
        <f t="shared" si="81"/>
        <v>8.7717493628452683</v>
      </c>
    </row>
    <row r="327" spans="1:6" ht="12.75" customHeight="1" x14ac:dyDescent="0.2">
      <c r="A327" s="53">
        <v>7231</v>
      </c>
      <c r="B327" s="85" t="s">
        <v>693</v>
      </c>
      <c r="C327" s="50" t="s">
        <v>694</v>
      </c>
      <c r="D327" s="242">
        <v>10888.25</v>
      </c>
      <c r="E327" s="242">
        <v>955.09</v>
      </c>
      <c r="F327" s="52">
        <f t="shared" si="81"/>
        <v>8.7717493628452683</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15298993.5</v>
      </c>
      <c r="E350" s="51">
        <f t="shared" si="95"/>
        <v>24709439.469999999</v>
      </c>
      <c r="F350" s="52">
        <f t="shared" si="81"/>
        <v>161.51022921867374</v>
      </c>
    </row>
    <row r="351" spans="1:6" ht="12.75" customHeight="1" x14ac:dyDescent="0.2">
      <c r="A351" s="53">
        <v>41</v>
      </c>
      <c r="B351" s="85" t="s">
        <v>741</v>
      </c>
      <c r="C351" s="50" t="s">
        <v>742</v>
      </c>
      <c r="D351" s="51">
        <f t="shared" ref="D351:E351" si="96">D352+D356</f>
        <v>41608.93</v>
      </c>
      <c r="E351" s="51">
        <f t="shared" si="96"/>
        <v>6370.6900000000005</v>
      </c>
      <c r="F351" s="52">
        <f t="shared" si="81"/>
        <v>15.310871969070103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41608.93</v>
      </c>
      <c r="E356" s="51">
        <f t="shared" si="98"/>
        <v>6370.6900000000005</v>
      </c>
      <c r="F356" s="52">
        <f t="shared" si="81"/>
        <v>15.310871969070103</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18050.63</v>
      </c>
      <c r="E359" s="242">
        <v>2637.86</v>
      </c>
      <c r="F359" s="52">
        <f t="shared" si="81"/>
        <v>14.613672763776112</v>
      </c>
    </row>
    <row r="360" spans="1:6" ht="12.75" customHeight="1" x14ac:dyDescent="0.2">
      <c r="A360" s="53">
        <v>4124</v>
      </c>
      <c r="B360" s="85" t="s">
        <v>655</v>
      </c>
      <c r="C360" s="50" t="s">
        <v>754</v>
      </c>
      <c r="D360" s="242">
        <v>0</v>
      </c>
      <c r="E360" s="242">
        <v>3732.83</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23558.3</v>
      </c>
      <c r="E362" s="242"/>
      <c r="F362" s="52">
        <f t="shared" si="81"/>
        <v>0</v>
      </c>
    </row>
    <row r="363" spans="1:6" ht="24" x14ac:dyDescent="0.2">
      <c r="A363" s="53">
        <v>42</v>
      </c>
      <c r="B363" s="232" t="s">
        <v>757</v>
      </c>
      <c r="C363" s="50" t="s">
        <v>758</v>
      </c>
      <c r="D363" s="51">
        <f t="shared" ref="D363:E363" si="99">D364+D369+D378+D383+D388+D391</f>
        <v>15127490.189999999</v>
      </c>
      <c r="E363" s="51">
        <f t="shared" si="99"/>
        <v>23884115.289999999</v>
      </c>
      <c r="F363" s="52">
        <f t="shared" si="81"/>
        <v>157.88551167455756</v>
      </c>
    </row>
    <row r="364" spans="1:6" ht="12.75" customHeight="1" x14ac:dyDescent="0.2">
      <c r="A364" s="53">
        <v>421</v>
      </c>
      <c r="B364" s="85" t="s">
        <v>759</v>
      </c>
      <c r="C364" s="50" t="s">
        <v>760</v>
      </c>
      <c r="D364" s="51">
        <f t="shared" ref="D364:E364" si="100">SUM(D365:D368)</f>
        <v>11985408.25</v>
      </c>
      <c r="E364" s="51">
        <f t="shared" si="100"/>
        <v>15435636.16</v>
      </c>
      <c r="F364" s="52">
        <f t="shared" si="81"/>
        <v>128.78690352495917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11985408.25</v>
      </c>
      <c r="E366" s="242">
        <v>15404798.279999999</v>
      </c>
      <c r="F366" s="52">
        <f t="shared" si="81"/>
        <v>128.52960832602426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30837.88</v>
      </c>
      <c r="F368" s="52" t="str">
        <f t="shared" si="81"/>
        <v>-</v>
      </c>
    </row>
    <row r="369" spans="1:6" ht="12.75" customHeight="1" x14ac:dyDescent="0.2">
      <c r="A369" s="53">
        <v>422</v>
      </c>
      <c r="B369" s="85" t="s">
        <v>765</v>
      </c>
      <c r="C369" s="50" t="s">
        <v>766</v>
      </c>
      <c r="D369" s="51">
        <f t="shared" ref="D369:E369" si="101">SUM(D370:D377)</f>
        <v>3094585.5599999996</v>
      </c>
      <c r="E369" s="51">
        <f t="shared" si="101"/>
        <v>8377999.3699999992</v>
      </c>
      <c r="F369" s="52">
        <f t="shared" si="81"/>
        <v>270.7309010386515</v>
      </c>
    </row>
    <row r="370" spans="1:6" ht="12.75" customHeight="1" x14ac:dyDescent="0.2">
      <c r="A370" s="53">
        <v>4221</v>
      </c>
      <c r="B370" s="85" t="s">
        <v>675</v>
      </c>
      <c r="C370" s="50" t="s">
        <v>767</v>
      </c>
      <c r="D370" s="242">
        <v>98299.26</v>
      </c>
      <c r="E370" s="242">
        <v>198664.79</v>
      </c>
      <c r="F370" s="52">
        <f t="shared" si="81"/>
        <v>202.10201989313043</v>
      </c>
    </row>
    <row r="371" spans="1:6" ht="12.75" customHeight="1" x14ac:dyDescent="0.2">
      <c r="A371" s="53">
        <v>4222</v>
      </c>
      <c r="B371" s="85" t="s">
        <v>768</v>
      </c>
      <c r="C371" s="50" t="s">
        <v>769</v>
      </c>
      <c r="D371" s="242">
        <v>1843.18</v>
      </c>
      <c r="E371" s="242">
        <v>15732.17</v>
      </c>
      <c r="F371" s="52">
        <f t="shared" si="81"/>
        <v>853.53410952809816</v>
      </c>
    </row>
    <row r="372" spans="1:6" ht="12.75" customHeight="1" x14ac:dyDescent="0.2">
      <c r="A372" s="53">
        <v>4223</v>
      </c>
      <c r="B372" s="85" t="s">
        <v>679</v>
      </c>
      <c r="C372" s="50" t="s">
        <v>770</v>
      </c>
      <c r="D372" s="242">
        <v>39676.22</v>
      </c>
      <c r="E372" s="242">
        <v>64535.54</v>
      </c>
      <c r="F372" s="52">
        <f t="shared" si="81"/>
        <v>162.65546465867968</v>
      </c>
    </row>
    <row r="373" spans="1:6" ht="12.75" customHeight="1" x14ac:dyDescent="0.2">
      <c r="A373" s="53">
        <v>4224</v>
      </c>
      <c r="B373" s="85" t="s">
        <v>681</v>
      </c>
      <c r="C373" s="50" t="s">
        <v>771</v>
      </c>
      <c r="D373" s="242">
        <v>2826806.53</v>
      </c>
      <c r="E373" s="242">
        <v>7846964.7999999998</v>
      </c>
      <c r="F373" s="52">
        <f t="shared" si="81"/>
        <v>277.59115159536583</v>
      </c>
    </row>
    <row r="374" spans="1:6" ht="12.75" customHeight="1" x14ac:dyDescent="0.2">
      <c r="A374" s="53">
        <v>4225</v>
      </c>
      <c r="B374" s="85" t="s">
        <v>683</v>
      </c>
      <c r="C374" s="50" t="s">
        <v>772</v>
      </c>
      <c r="D374" s="242">
        <v>1910.01</v>
      </c>
      <c r="E374" s="242">
        <v>17085.310000000001</v>
      </c>
      <c r="F374" s="52">
        <f t="shared" si="81"/>
        <v>894.51416484730453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126050.36</v>
      </c>
      <c r="E376" s="242">
        <v>235016.76</v>
      </c>
      <c r="F376" s="52">
        <f t="shared" si="81"/>
        <v>186.44671859723368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45584</v>
      </c>
      <c r="E378" s="51">
        <f t="shared" si="102"/>
        <v>64712.79</v>
      </c>
      <c r="F378" s="52">
        <f t="shared" si="81"/>
        <v>141.96382502632503</v>
      </c>
    </row>
    <row r="379" spans="1:6" ht="12.75" customHeight="1" x14ac:dyDescent="0.2">
      <c r="A379" s="53">
        <v>4231</v>
      </c>
      <c r="B379" s="85" t="s">
        <v>693</v>
      </c>
      <c r="C379" s="50" t="s">
        <v>778</v>
      </c>
      <c r="D379" s="242">
        <v>45584</v>
      </c>
      <c r="E379" s="242">
        <v>64712.79</v>
      </c>
      <c r="F379" s="52">
        <f t="shared" si="81"/>
        <v>141.96382502632503</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1912.38</v>
      </c>
      <c r="E383" s="51">
        <f t="shared" si="103"/>
        <v>5766.97</v>
      </c>
      <c r="F383" s="52">
        <f t="shared" si="81"/>
        <v>301.55983643418148</v>
      </c>
    </row>
    <row r="384" spans="1:6" ht="12.75" customHeight="1" x14ac:dyDescent="0.2">
      <c r="A384" s="53">
        <v>4241</v>
      </c>
      <c r="B384" s="85" t="s">
        <v>784</v>
      </c>
      <c r="C384" s="50" t="s">
        <v>785</v>
      </c>
      <c r="D384" s="242">
        <v>1912.38</v>
      </c>
      <c r="E384" s="242">
        <v>5766.97</v>
      </c>
      <c r="F384" s="52">
        <f t="shared" si="81"/>
        <v>301.55983643418148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129894.38</v>
      </c>
      <c r="E402" s="51">
        <f t="shared" si="109"/>
        <v>818953.49</v>
      </c>
      <c r="F402" s="52">
        <f t="shared" si="81"/>
        <v>630.47646095235223</v>
      </c>
    </row>
    <row r="403" spans="1:6" ht="12.75" customHeight="1" x14ac:dyDescent="0.2">
      <c r="A403" s="53">
        <v>451</v>
      </c>
      <c r="B403" s="85" t="s">
        <v>812</v>
      </c>
      <c r="C403" s="50" t="s">
        <v>813</v>
      </c>
      <c r="D403" s="242">
        <v>129894.38</v>
      </c>
      <c r="E403" s="242">
        <v>818953.49</v>
      </c>
      <c r="F403" s="52">
        <f t="shared" si="81"/>
        <v>630.47646095235223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15283635.779999999</v>
      </c>
      <c r="E408" s="51">
        <f t="shared" si="111"/>
        <v>24707273.709999997</v>
      </c>
      <c r="F408" s="52">
        <f t="shared" si="81"/>
        <v>161.65835188464558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27503725.719999999</v>
      </c>
      <c r="E410" s="242">
        <v>28322453.530000001</v>
      </c>
      <c r="F410" s="52">
        <f t="shared" si="81"/>
        <v>102.97678873886036</v>
      </c>
    </row>
    <row r="411" spans="1:6" ht="12.75" customHeight="1" x14ac:dyDescent="0.2">
      <c r="A411" s="53">
        <v>97</v>
      </c>
      <c r="B411" s="85" t="s">
        <v>828</v>
      </c>
      <c r="C411" s="50" t="s">
        <v>829</v>
      </c>
      <c r="D411" s="242">
        <v>52908.11</v>
      </c>
      <c r="E411" s="242">
        <v>49449.06</v>
      </c>
      <c r="F411" s="52">
        <f t="shared" si="81"/>
        <v>93.462155423809307</v>
      </c>
    </row>
    <row r="412" spans="1:6" ht="12.75" customHeight="1" x14ac:dyDescent="0.2">
      <c r="A412" s="53" t="s">
        <v>609</v>
      </c>
      <c r="B412" s="85" t="s">
        <v>830</v>
      </c>
      <c r="C412" s="50" t="s">
        <v>831</v>
      </c>
      <c r="D412" s="51">
        <f>D6+D298</f>
        <v>179332644.74000001</v>
      </c>
      <c r="E412" s="51">
        <f>E6+E298</f>
        <v>208366675.80999997</v>
      </c>
      <c r="F412" s="52">
        <f t="shared" si="81"/>
        <v>116.19004231610708</v>
      </c>
    </row>
    <row r="413" spans="1:6" ht="12.75" customHeight="1" x14ac:dyDescent="0.2">
      <c r="A413" s="53" t="s">
        <v>609</v>
      </c>
      <c r="B413" s="85" t="s">
        <v>832</v>
      </c>
      <c r="C413" s="50" t="s">
        <v>833</v>
      </c>
      <c r="D413" s="51">
        <f t="shared" ref="D413:E413" si="112">D289+D350</f>
        <v>178609594.28999996</v>
      </c>
      <c r="E413" s="51">
        <f t="shared" si="112"/>
        <v>210035873.91000006</v>
      </c>
      <c r="F413" s="52">
        <f t="shared" si="81"/>
        <v>117.59495605201069</v>
      </c>
    </row>
    <row r="414" spans="1:6" ht="12.75" customHeight="1" x14ac:dyDescent="0.2">
      <c r="A414" s="53" t="s">
        <v>609</v>
      </c>
      <c r="B414" s="85" t="s">
        <v>834</v>
      </c>
      <c r="C414" s="50" t="s">
        <v>835</v>
      </c>
      <c r="D414" s="51">
        <f t="shared" ref="D414:E414" si="113">IF(D412&gt;=D413,D412-D413,0)</f>
        <v>723050.45000004768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1669198.1000000834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71796389.75999999</v>
      </c>
      <c r="E417" s="51">
        <f t="shared" si="116"/>
        <v>71090738.909999996</v>
      </c>
      <c r="F417" s="52">
        <f t="shared" si="81"/>
        <v>99.017149953697071</v>
      </c>
    </row>
    <row r="418" spans="1:6" ht="12.75" customHeight="1" x14ac:dyDescent="0.2">
      <c r="A418" s="55" t="s">
        <v>843</v>
      </c>
      <c r="B418" s="233" t="s">
        <v>844</v>
      </c>
      <c r="C418" s="56" t="s">
        <v>845</v>
      </c>
      <c r="D418" s="62">
        <f t="shared" ref="D418:E418" si="117">D294+D411</f>
        <v>7588526.5100000007</v>
      </c>
      <c r="E418" s="62">
        <f t="shared" si="117"/>
        <v>8567456.1400000006</v>
      </c>
      <c r="F418" s="57">
        <f t="shared" si="81"/>
        <v>112.90012795909703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179332644.74000001</v>
      </c>
      <c r="E639" s="51">
        <f t="shared" si="180"/>
        <v>208366675.80999997</v>
      </c>
      <c r="F639" s="52">
        <f t="shared" si="119"/>
        <v>116.19004231610708</v>
      </c>
    </row>
    <row r="640" spans="1:6" ht="12.75" customHeight="1" x14ac:dyDescent="0.2">
      <c r="A640" s="53" t="s">
        <v>609</v>
      </c>
      <c r="B640" s="85" t="s">
        <v>1278</v>
      </c>
      <c r="C640" s="50" t="s">
        <v>1279</v>
      </c>
      <c r="D640" s="51">
        <f t="shared" ref="D640:E640" si="181">D413+D528</f>
        <v>178609594.28999996</v>
      </c>
      <c r="E640" s="51">
        <f t="shared" si="181"/>
        <v>210035873.91000006</v>
      </c>
      <c r="F640" s="52">
        <f t="shared" si="119"/>
        <v>117.59495605201069</v>
      </c>
    </row>
    <row r="641" spans="1:6" ht="12.75" customHeight="1" x14ac:dyDescent="0.2">
      <c r="A641" s="53" t="s">
        <v>609</v>
      </c>
      <c r="B641" s="85" t="s">
        <v>1280</v>
      </c>
      <c r="C641" s="50" t="s">
        <v>1281</v>
      </c>
      <c r="D641" s="51">
        <f t="shared" ref="D641:E641" si="182">IF(D639&gt;=D640,D639-D640,0)</f>
        <v>723050.45000004768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1669198.1000000834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71796389.75999999</v>
      </c>
      <c r="E644" s="51">
        <f t="shared" si="185"/>
        <v>71090738.909999996</v>
      </c>
      <c r="F644" s="52">
        <f t="shared" si="119"/>
        <v>99.017149953697071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71073339.309999943</v>
      </c>
      <c r="E646" s="51">
        <f t="shared" si="187"/>
        <v>72759937.01000008</v>
      </c>
      <c r="F646" s="52">
        <f t="shared" si="119"/>
        <v>102.37303849287807</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1462.28</v>
      </c>
      <c r="E649" s="242">
        <v>6449</v>
      </c>
      <c r="F649" s="52">
        <f t="shared" ref="F649:F724" si="188">IF(D649&lt;&gt;0,IF(E649/D649&gt;=100,"&gt;&gt;100",E649/D649*100),"-")</f>
        <v>441.02360696993736</v>
      </c>
    </row>
    <row r="650" spans="1:6" ht="12.75" customHeight="1" x14ac:dyDescent="0.2">
      <c r="A650" s="53" t="s">
        <v>1297</v>
      </c>
      <c r="B650" s="85" t="s">
        <v>1298</v>
      </c>
      <c r="C650" s="50" t="s">
        <v>1297</v>
      </c>
      <c r="D650" s="242">
        <v>84564929.909999996</v>
      </c>
      <c r="E650" s="242">
        <v>96673500.150000006</v>
      </c>
      <c r="F650" s="52">
        <f t="shared" si="188"/>
        <v>114.31866644114388</v>
      </c>
    </row>
    <row r="651" spans="1:6" ht="12.75" customHeight="1" x14ac:dyDescent="0.2">
      <c r="A651" s="53" t="s">
        <v>1299</v>
      </c>
      <c r="B651" s="85" t="s">
        <v>1300</v>
      </c>
      <c r="C651" s="50" t="s">
        <v>1299</v>
      </c>
      <c r="D651" s="242">
        <v>84559943.189999998</v>
      </c>
      <c r="E651" s="242">
        <v>96678558.140000001</v>
      </c>
      <c r="F651" s="52">
        <f t="shared" si="188"/>
        <v>114.33138965428391</v>
      </c>
    </row>
    <row r="652" spans="1:6" ht="24" x14ac:dyDescent="0.2">
      <c r="A652" s="53">
        <v>11</v>
      </c>
      <c r="B652" s="85" t="s">
        <v>1301</v>
      </c>
      <c r="C652" s="50" t="s">
        <v>1302</v>
      </c>
      <c r="D652" s="51">
        <f t="shared" ref="D652:E652" si="189">+D649+D650-D651</f>
        <v>6449</v>
      </c>
      <c r="E652" s="51">
        <f t="shared" si="189"/>
        <v>1391.0100000053644</v>
      </c>
      <c r="F652" s="52">
        <f t="shared" si="188"/>
        <v>21.569390603277476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3064</v>
      </c>
      <c r="E654" s="262">
        <v>3059</v>
      </c>
      <c r="F654" s="52">
        <f t="shared" si="188"/>
        <v>99.836814621409914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2861</v>
      </c>
      <c r="E656" s="262">
        <v>2895</v>
      </c>
      <c r="F656" s="52">
        <f t="shared" si="188"/>
        <v>101.18839566585109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318143.8</v>
      </c>
      <c r="E669" s="242">
        <v>5171208.37</v>
      </c>
      <c r="F669" s="52">
        <f t="shared" si="188"/>
        <v>1625.4311320855538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9290.6</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1725.4</v>
      </c>
      <c r="E676" s="242">
        <v>13812.09</v>
      </c>
      <c r="F676" s="52">
        <f t="shared" si="188"/>
        <v>800.51524284223956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168456.17</v>
      </c>
      <c r="E678" s="242">
        <v>198386.41</v>
      </c>
      <c r="F678" s="52">
        <f t="shared" si="188"/>
        <v>117.76737533567336</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1124.21</v>
      </c>
      <c r="E697" s="242">
        <v>27248.06</v>
      </c>
      <c r="F697" s="52">
        <f t="shared" si="188"/>
        <v>2423.7517901459692</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8738018.2200000007</v>
      </c>
      <c r="E710" s="242">
        <v>10657906.710000001</v>
      </c>
      <c r="F710" s="52">
        <f t="shared" si="188"/>
        <v>121.97166956696961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64859.73</v>
      </c>
      <c r="E712" s="242">
        <v>125152.16</v>
      </c>
      <c r="F712" s="52">
        <f t="shared" si="188"/>
        <v>192.95818838592143</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177004.66</v>
      </c>
      <c r="E716" s="242">
        <v>133298.73000000001</v>
      </c>
      <c r="F716" s="52">
        <f t="shared" si="188"/>
        <v>75.308034263052733</v>
      </c>
    </row>
    <row r="717" spans="1:6" ht="12.75" customHeight="1" x14ac:dyDescent="0.2">
      <c r="A717" s="53">
        <v>31215</v>
      </c>
      <c r="B717" s="85" t="s">
        <v>1414</v>
      </c>
      <c r="C717" s="50" t="s">
        <v>1415</v>
      </c>
      <c r="D717" s="242">
        <v>195716.95</v>
      </c>
      <c r="E717" s="242">
        <v>166876.67000000001</v>
      </c>
      <c r="F717" s="52">
        <f t="shared" si="188"/>
        <v>85.264291110197661</v>
      </c>
    </row>
    <row r="718" spans="1:6" ht="12.75" customHeight="1" x14ac:dyDescent="0.2">
      <c r="A718" s="53">
        <v>32121</v>
      </c>
      <c r="B718" s="85" t="s">
        <v>1416</v>
      </c>
      <c r="C718" s="50" t="s">
        <v>1417</v>
      </c>
      <c r="D718" s="242">
        <v>2026346.93</v>
      </c>
      <c r="E718" s="242">
        <v>2136233.9300000002</v>
      </c>
      <c r="F718" s="52">
        <f t="shared" si="188"/>
        <v>105.42291146560972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26998.69</v>
      </c>
      <c r="E720" s="242">
        <v>27406.32</v>
      </c>
      <c r="F720" s="52">
        <f t="shared" si="188"/>
        <v>101.50981399467899</v>
      </c>
    </row>
    <row r="721" spans="1:6" ht="12.75" customHeight="1" x14ac:dyDescent="0.2">
      <c r="A721" s="53" t="s">
        <v>1422</v>
      </c>
      <c r="B721" s="85" t="s">
        <v>1423</v>
      </c>
      <c r="C721" s="50" t="s">
        <v>1422</v>
      </c>
      <c r="D721" s="242">
        <v>0</v>
      </c>
      <c r="E721" s="242">
        <v>985.58</v>
      </c>
      <c r="F721" s="52" t="str">
        <f t="shared" si="188"/>
        <v>-</v>
      </c>
    </row>
    <row r="722" spans="1:6" ht="12.75" customHeight="1" x14ac:dyDescent="0.2">
      <c r="A722" s="53" t="s">
        <v>1424</v>
      </c>
      <c r="B722" s="85" t="s">
        <v>1425</v>
      </c>
      <c r="C722" s="50" t="s">
        <v>1424</v>
      </c>
      <c r="D722" s="242">
        <v>29903.63</v>
      </c>
      <c r="E722" s="242">
        <v>60331.81</v>
      </c>
      <c r="F722" s="52">
        <f t="shared" si="188"/>
        <v>201.75413486590088</v>
      </c>
    </row>
    <row r="723" spans="1:6" ht="12.75" customHeight="1" x14ac:dyDescent="0.2">
      <c r="A723" s="53" t="s">
        <v>1426</v>
      </c>
      <c r="B723" s="85" t="s">
        <v>1427</v>
      </c>
      <c r="C723" s="50" t="s">
        <v>1426</v>
      </c>
      <c r="D723" s="242">
        <v>288256.63</v>
      </c>
      <c r="E723" s="242">
        <v>254892.61</v>
      </c>
      <c r="F723" s="52">
        <f t="shared" si="188"/>
        <v>88.425584521681245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7064.08</v>
      </c>
      <c r="E725" s="242">
        <v>6481.97</v>
      </c>
      <c r="F725" s="52">
        <f t="shared" ref="F725:F979" si="190">IF(D725&lt;&gt;0,IF(E725/D725&gt;=100,"&gt;&gt;100",E725/D725*100),"-")</f>
        <v>91.75957803422385</v>
      </c>
    </row>
    <row r="726" spans="1:6" ht="12.75" customHeight="1" x14ac:dyDescent="0.2">
      <c r="A726" s="53" t="s">
        <v>1432</v>
      </c>
      <c r="B726" s="85" t="s">
        <v>1433</v>
      </c>
      <c r="C726" s="50" t="s">
        <v>1432</v>
      </c>
      <c r="D726" s="242">
        <v>73280.100000000006</v>
      </c>
      <c r="E726" s="242">
        <v>73280.08</v>
      </c>
      <c r="F726" s="52">
        <f t="shared" si="190"/>
        <v>99.999972707460813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52377.16</v>
      </c>
      <c r="E819" s="242">
        <v>74720.91</v>
      </c>
      <c r="F819" s="52">
        <f t="shared" si="190"/>
        <v>142.65933853611003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65" workbookViewId="0">
      <selection activeCell="K282" sqref="K28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87646747.829999983</v>
      </c>
      <c r="E6" s="229">
        <f t="shared" si="0"/>
        <v>109538436.44000003</v>
      </c>
      <c r="F6" s="230">
        <f t="shared" ref="F6:F260" si="1">IF(D6&gt;0,IF(E6/D6&gt;=100,"&gt;&gt;100",E6/D6*100),"-")</f>
        <v>124.9771830124961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76440124.849999979</v>
      </c>
      <c r="E7" s="104">
        <f t="shared" si="2"/>
        <v>97434378.830000028</v>
      </c>
      <c r="F7" s="93">
        <f t="shared" si="1"/>
        <v>127.46496558083533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941490.44</v>
      </c>
      <c r="E8" s="104">
        <f>E9+E10-E11</f>
        <v>943241.34</v>
      </c>
      <c r="F8" s="93">
        <f t="shared" si="1"/>
        <v>100.18597108644033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59877.24</v>
      </c>
      <c r="E9" s="247">
        <v>59877.24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894894.37</v>
      </c>
      <c r="E10" s="247">
        <v>891370.61</v>
      </c>
      <c r="F10" s="93">
        <f t="shared" si="1"/>
        <v>99.606237326087992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13281.17</v>
      </c>
      <c r="E11" s="247">
        <v>8006.51</v>
      </c>
      <c r="F11" s="93">
        <f t="shared" si="1"/>
        <v>60.284673714740499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54691284.43999999</v>
      </c>
      <c r="E12" s="104">
        <f t="shared" si="3"/>
        <v>82828228.190000027</v>
      </c>
      <c r="F12" s="93">
        <f t="shared" si="1"/>
        <v>151.44685124531708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44260894.679999992</v>
      </c>
      <c r="E13" s="104">
        <f t="shared" si="4"/>
        <v>67931499.150000006</v>
      </c>
      <c r="F13" s="93">
        <f t="shared" si="1"/>
        <v>153.47972435066018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292499.23</v>
      </c>
      <c r="E14" s="247">
        <v>292499.23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64268253.009999998</v>
      </c>
      <c r="E15" s="247">
        <v>88792878.840000004</v>
      </c>
      <c r="F15" s="93">
        <f t="shared" si="1"/>
        <v>138.15978291207639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100934.27</v>
      </c>
      <c r="E16" s="247">
        <v>100934.26</v>
      </c>
      <c r="F16" s="93">
        <f t="shared" si="1"/>
        <v>99.999990092562214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565124.32999999996</v>
      </c>
      <c r="E17" s="247">
        <v>616188.22</v>
      </c>
      <c r="F17" s="93">
        <f t="shared" si="1"/>
        <v>109.03586826636894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20965916.16</v>
      </c>
      <c r="E18" s="247">
        <v>21871001.399999999</v>
      </c>
      <c r="F18" s="93">
        <f t="shared" si="1"/>
        <v>104.31693627453673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10243582.660000004</v>
      </c>
      <c r="E19" s="104">
        <f t="shared" si="5"/>
        <v>14741270.350000009</v>
      </c>
      <c r="F19" s="93">
        <f t="shared" si="1"/>
        <v>143.90736951401729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1492665.78</v>
      </c>
      <c r="E20" s="247">
        <v>1647265.64</v>
      </c>
      <c r="F20" s="93">
        <f t="shared" si="1"/>
        <v>110.35729914033401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69546.92</v>
      </c>
      <c r="E21" s="247">
        <v>80937.56</v>
      </c>
      <c r="F21" s="93">
        <f t="shared" si="1"/>
        <v>116.3783529162758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1084422.71</v>
      </c>
      <c r="E22" s="247">
        <v>1138337.26</v>
      </c>
      <c r="F22" s="93">
        <f t="shared" si="1"/>
        <v>104.9717282294835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58500894.350000001</v>
      </c>
      <c r="E23" s="247">
        <v>65581530.5</v>
      </c>
      <c r="F23" s="93">
        <f t="shared" si="1"/>
        <v>112.1034665002519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121774.38</v>
      </c>
      <c r="E24" s="247">
        <v>123103.54</v>
      </c>
      <c r="F24" s="93">
        <f t="shared" si="1"/>
        <v>101.09149395792447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3259996.83</v>
      </c>
      <c r="E26" s="247">
        <v>3471959.54</v>
      </c>
      <c r="F26" s="93">
        <f t="shared" si="1"/>
        <v>106.50192994206071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54285718.310000002</v>
      </c>
      <c r="E28" s="247">
        <v>57301863.689999998</v>
      </c>
      <c r="F28" s="93">
        <f t="shared" si="1"/>
        <v>105.55605686706808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84295.640000000014</v>
      </c>
      <c r="E29" s="104">
        <f t="shared" si="6"/>
        <v>118461.15000000002</v>
      </c>
      <c r="F29" s="93">
        <f t="shared" si="1"/>
        <v>140.5305778566958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260343.63</v>
      </c>
      <c r="E30" s="247">
        <v>319901.40000000002</v>
      </c>
      <c r="F30" s="93">
        <f t="shared" si="1"/>
        <v>122.87659966944457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176047.99</v>
      </c>
      <c r="E34" s="247">
        <v>201440.25</v>
      </c>
      <c r="F34" s="93">
        <f t="shared" si="1"/>
        <v>114.42348759562664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49272.479999999996</v>
      </c>
      <c r="E35" s="104">
        <f t="shared" si="7"/>
        <v>33860.009999999995</v>
      </c>
      <c r="F35" s="93">
        <f t="shared" si="1"/>
        <v>68.719922358281934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106499.17</v>
      </c>
      <c r="E36" s="247">
        <v>112266.15</v>
      </c>
      <c r="F36" s="93">
        <f t="shared" si="1"/>
        <v>105.41504689660961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14678.89</v>
      </c>
      <c r="E37" s="247">
        <v>14678.87</v>
      </c>
      <c r="F37" s="93">
        <f t="shared" si="1"/>
        <v>99.999863749915704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71905.58</v>
      </c>
      <c r="E40" s="247">
        <v>93085.01</v>
      </c>
      <c r="F40" s="93">
        <f t="shared" si="1"/>
        <v>129.45450130574011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53238.980000000098</v>
      </c>
      <c r="E45" s="104">
        <f t="shared" si="9"/>
        <v>3137.5300000000279</v>
      </c>
      <c r="F45" s="93">
        <f t="shared" si="1"/>
        <v>5.8932947250304606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681489.8</v>
      </c>
      <c r="E47" s="247">
        <v>681489.81</v>
      </c>
      <c r="F47" s="93">
        <f t="shared" si="1"/>
        <v>100.00000146737339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628250.81999999995</v>
      </c>
      <c r="E50" s="247">
        <v>678352.28</v>
      </c>
      <c r="F50" s="93">
        <f t="shared" si="1"/>
        <v>107.97475441416854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4697945.8899999997</v>
      </c>
      <c r="E54" s="247">
        <v>4880264.75</v>
      </c>
      <c r="F54" s="93">
        <f t="shared" si="1"/>
        <v>103.88082077292722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4697945.8899999997</v>
      </c>
      <c r="E55" s="247">
        <v>4880264.75</v>
      </c>
      <c r="F55" s="93">
        <f t="shared" si="1"/>
        <v>103.88082077292722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14431420.42</v>
      </c>
      <c r="E56" s="104">
        <f t="shared" si="11"/>
        <v>6108059.9199999999</v>
      </c>
      <c r="F56" s="93">
        <f t="shared" si="1"/>
        <v>42.32473133091635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14407862.119999999</v>
      </c>
      <c r="E57" s="247">
        <v>6084501.6200000001</v>
      </c>
      <c r="F57" s="93">
        <f t="shared" si="1"/>
        <v>42.230426480511049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23558.3</v>
      </c>
      <c r="E61" s="247">
        <v>23558.3</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6375929.5499999998</v>
      </c>
      <c r="E63" s="104">
        <f t="shared" si="12"/>
        <v>7554849.3799999999</v>
      </c>
      <c r="F63" s="93">
        <f t="shared" si="1"/>
        <v>118.49016399498957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6369467.3899999997</v>
      </c>
      <c r="E64" s="247">
        <v>7545250.9299999997</v>
      </c>
      <c r="F64" s="93">
        <f t="shared" si="1"/>
        <v>118.45968380097163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6462.16</v>
      </c>
      <c r="E65" s="247">
        <v>9598.4500000000007</v>
      </c>
      <c r="F65" s="93">
        <f t="shared" si="1"/>
        <v>148.53315300147321</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11206622.979999999</v>
      </c>
      <c r="E68" s="104">
        <f t="shared" si="13"/>
        <v>12104057.610000001</v>
      </c>
      <c r="F68" s="93">
        <f t="shared" si="1"/>
        <v>108.00807372213393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6449</v>
      </c>
      <c r="E69" s="104">
        <f t="shared" si="14"/>
        <v>1391.01</v>
      </c>
      <c r="F69" s="93">
        <f t="shared" si="1"/>
        <v>21.569390603194293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441</v>
      </c>
      <c r="E70" s="104">
        <f t="shared" si="15"/>
        <v>1131.01</v>
      </c>
      <c r="F70" s="93">
        <f t="shared" si="1"/>
        <v>256.46485260770976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441</v>
      </c>
      <c r="E72" s="247">
        <v>1131.01</v>
      </c>
      <c r="F72" s="93">
        <f t="shared" si="1"/>
        <v>256.46485260770976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6008</v>
      </c>
      <c r="E75" s="247"/>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260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1155949.6499999999</v>
      </c>
      <c r="E78" s="104">
        <f>E79+SUM(E82:E84)-E85+E86</f>
        <v>1242796.8800000001</v>
      </c>
      <c r="F78" s="93">
        <f t="shared" si="1"/>
        <v>107.51306339337532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12456.12</v>
      </c>
      <c r="E83" s="247">
        <v>11317.78</v>
      </c>
      <c r="F83" s="93">
        <f t="shared" si="1"/>
        <v>90.86119915350848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123.62</v>
      </c>
      <c r="E84" s="247">
        <v>15427.97</v>
      </c>
      <c r="F84" s="93" t="str">
        <f t="shared" si="1"/>
        <v>&gt;&gt;100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11018.78</v>
      </c>
      <c r="E85" s="247">
        <v>10864.97</v>
      </c>
      <c r="F85" s="93">
        <f t="shared" si="1"/>
        <v>98.604110436908613</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1154388.69</v>
      </c>
      <c r="E86" s="247">
        <v>1226916.1000000001</v>
      </c>
      <c r="F86" s="93">
        <f t="shared" si="1"/>
        <v>106.28275472795909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9991316.2199999988</v>
      </c>
      <c r="E146" s="104">
        <f t="shared" si="26"/>
        <v>10810420.66</v>
      </c>
      <c r="F146" s="93">
        <f t="shared" si="1"/>
        <v>108.198163504828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35330.79</v>
      </c>
      <c r="E149" s="104">
        <f t="shared" si="27"/>
        <v>11740.31</v>
      </c>
      <c r="F149" s="93">
        <f t="shared" si="1"/>
        <v>33.229684363129152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3846.62</v>
      </c>
      <c r="E150" s="247"/>
      <c r="F150" s="93">
        <f t="shared" si="1"/>
        <v>0</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31484.17</v>
      </c>
      <c r="E153" s="247">
        <v>11740.31</v>
      </c>
      <c r="F153" s="93">
        <f t="shared" si="1"/>
        <v>37.289564882923706</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1226901.56</v>
      </c>
      <c r="E159" s="247">
        <v>1487310.39</v>
      </c>
      <c r="F159" s="93">
        <f t="shared" si="1"/>
        <v>121.22491636574331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1515914.86</v>
      </c>
      <c r="E160" s="247">
        <v>1783420.12</v>
      </c>
      <c r="F160" s="93">
        <f t="shared" si="1"/>
        <v>117.64645674098082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8240742.2199999997</v>
      </c>
      <c r="E161" s="247">
        <v>8617919.9499999993</v>
      </c>
      <c r="F161" s="93">
        <f t="shared" si="1"/>
        <v>104.57698736267471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1027573.21</v>
      </c>
      <c r="E163" s="247">
        <v>1089970.1100000001</v>
      </c>
      <c r="F163" s="93">
        <f t="shared" si="1"/>
        <v>106.07225834546622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52908.11</v>
      </c>
      <c r="E164" s="104">
        <f t="shared" si="28"/>
        <v>49449.06</v>
      </c>
      <c r="F164" s="93">
        <f t="shared" si="1"/>
        <v>93.462155423809307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52908.11</v>
      </c>
      <c r="E166" s="247">
        <v>49449.06</v>
      </c>
      <c r="F166" s="93">
        <f t="shared" si="1"/>
        <v>93.462155423809307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87646747.830000013</v>
      </c>
      <c r="E175" s="104">
        <f t="shared" si="30"/>
        <v>109538436.44000001</v>
      </c>
      <c r="F175" s="93">
        <f t="shared" si="1"/>
        <v>124.97718301249603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81067302.760000005</v>
      </c>
      <c r="E176" s="104">
        <f t="shared" si="31"/>
        <v>83851387.820000008</v>
      </c>
      <c r="F176" s="93">
        <f t="shared" si="1"/>
        <v>103.43428850499971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80300234.210000008</v>
      </c>
      <c r="E177" s="104">
        <f t="shared" si="32"/>
        <v>83420748.310000002</v>
      </c>
      <c r="F177" s="93">
        <f t="shared" si="1"/>
        <v>103.88605852859565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7631579.96</v>
      </c>
      <c r="E178" s="247">
        <v>8373317.29</v>
      </c>
      <c r="F178" s="93">
        <f t="shared" si="1"/>
        <v>109.71931544827842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30553930.510000002</v>
      </c>
      <c r="E179" s="247">
        <v>35696916.979999997</v>
      </c>
      <c r="F179" s="93">
        <f t="shared" si="1"/>
        <v>116.83248729101072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888.6</v>
      </c>
      <c r="E180" s="104">
        <f t="shared" si="33"/>
        <v>638.92999999999995</v>
      </c>
      <c r="F180" s="93">
        <f t="shared" si="1"/>
        <v>71.902993472878677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888.6</v>
      </c>
      <c r="E183" s="247">
        <v>638.92999999999995</v>
      </c>
      <c r="F183" s="93">
        <f t="shared" si="1"/>
        <v>71.902993472878677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1376.04</v>
      </c>
      <c r="E186" s="247">
        <v>2186.0100000000002</v>
      </c>
      <c r="F186" s="93">
        <f t="shared" si="1"/>
        <v>158.86238772128721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42112459.100000001</v>
      </c>
      <c r="E188" s="247">
        <v>39347689.100000001</v>
      </c>
      <c r="F188" s="93">
        <f t="shared" si="1"/>
        <v>93.434793267629431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634207.97</v>
      </c>
      <c r="E189" s="247">
        <v>254677.59</v>
      </c>
      <c r="F189" s="93">
        <f t="shared" si="1"/>
        <v>40.156794308340217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132860.57999999999</v>
      </c>
      <c r="E234" s="104">
        <f t="shared" si="40"/>
        <v>175961.92</v>
      </c>
      <c r="F234" s="93">
        <f t="shared" si="1"/>
        <v>132.44102953637565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132860.57999999999</v>
      </c>
      <c r="E235" s="247">
        <v>175961.92</v>
      </c>
      <c r="F235" s="93">
        <f t="shared" si="1"/>
        <v>132.44102953637565</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6579445.0700000087</v>
      </c>
      <c r="E237" s="104">
        <f t="shared" si="41"/>
        <v>25687048.620000005</v>
      </c>
      <c r="F237" s="93">
        <f t="shared" si="1"/>
        <v>390.41360398499336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70064258.520000011</v>
      </c>
      <c r="E238" s="104">
        <f t="shared" si="42"/>
        <v>89879529.49000001</v>
      </c>
      <c r="F238" s="93">
        <f t="shared" si="1"/>
        <v>128.28156807560259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70064258.520000011</v>
      </c>
      <c r="E239" s="104">
        <f t="shared" si="43"/>
        <v>89879529.49000001</v>
      </c>
      <c r="F239" s="93">
        <f t="shared" si="1"/>
        <v>128.28156807560259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69927503.790000007</v>
      </c>
      <c r="E240" s="247">
        <v>89745263.060000002</v>
      </c>
      <c r="F240" s="93">
        <f t="shared" si="1"/>
        <v>128.3404357311465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136754.73000000001</v>
      </c>
      <c r="E241" s="247">
        <v>134266.43</v>
      </c>
      <c r="F241" s="93">
        <f t="shared" si="1"/>
        <v>98.180465129067187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-71073339.310000002</v>
      </c>
      <c r="E245" s="104">
        <f t="shared" si="45"/>
        <v>-72759937.010000005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71073339.310000002</v>
      </c>
      <c r="E250" s="104">
        <f t="shared" si="47"/>
        <v>72759937.010000005</v>
      </c>
      <c r="F250" s="93">
        <f t="shared" si="1"/>
        <v>102.37303849287787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42750885.740000002</v>
      </c>
      <c r="E251" s="247">
        <v>43230352.380000003</v>
      </c>
      <c r="F251" s="93">
        <f t="shared" si="1"/>
        <v>101.12153615463313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28322453.57</v>
      </c>
      <c r="E252" s="247">
        <v>29529584.629999999</v>
      </c>
      <c r="F252" s="93">
        <f t="shared" si="1"/>
        <v>104.2620991751881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0.65</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7535618.4000000004</v>
      </c>
      <c r="E255" s="247">
        <v>8518007.0800000001</v>
      </c>
      <c r="F255" s="93">
        <f t="shared" si="1"/>
        <v>113.03660333968078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52908.11</v>
      </c>
      <c r="E256" s="247">
        <v>49449.06</v>
      </c>
      <c r="F256" s="93">
        <f t="shared" si="1"/>
        <v>93.462155423809307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115466249.56999999</v>
      </c>
      <c r="E259" s="104">
        <f t="shared" si="49"/>
        <v>105616542.52</v>
      </c>
      <c r="F259" s="93">
        <f t="shared" si="1"/>
        <v>91.469622433671631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115466249.56999999</v>
      </c>
      <c r="E260" s="248">
        <v>105616542.52</v>
      </c>
      <c r="F260" s="97">
        <f t="shared" si="1"/>
        <v>91.469622433671631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2235492.4900000002</v>
      </c>
      <c r="E264" s="247">
        <v>2909365.75</v>
      </c>
      <c r="F264" s="93">
        <f t="shared" si="50"/>
        <v>130.14428646101152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8783396.9399999995</v>
      </c>
      <c r="E265" s="247">
        <v>8991025.0199999996</v>
      </c>
      <c r="F265" s="93">
        <f t="shared" si="50"/>
        <v>102.36386994027849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52908.11</v>
      </c>
      <c r="E267" s="247">
        <v>49449.06</v>
      </c>
      <c r="F267" s="93">
        <f t="shared" si="50"/>
        <v>93.462155423809307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1131246.32</v>
      </c>
      <c r="E268" s="247">
        <v>1197606.71</v>
      </c>
      <c r="F268" s="93">
        <f t="shared" si="50"/>
        <v>105.86613090595512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22416.92</v>
      </c>
      <c r="E269" s="247">
        <v>28554.52</v>
      </c>
      <c r="F269" s="93">
        <f t="shared" si="50"/>
        <v>127.3793188359507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725.45</v>
      </c>
      <c r="E271" s="247">
        <v>754.87</v>
      </c>
      <c r="F271" s="93">
        <f t="shared" si="50"/>
        <v>104.05541388103934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2432448.0299999998</v>
      </c>
      <c r="E286" s="247">
        <v>2274603.13</v>
      </c>
      <c r="F286" s="93">
        <f t="shared" si="50"/>
        <v>93.510862388291187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15964514.82</v>
      </c>
      <c r="E287" s="247">
        <v>20263100.34</v>
      </c>
      <c r="F287" s="93">
        <f t="shared" si="50"/>
        <v>126.92587634805427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64335719.390000001</v>
      </c>
      <c r="E288" s="247">
        <v>63157647.969999999</v>
      </c>
      <c r="F288" s="93">
        <f t="shared" si="50"/>
        <v>98.168868816312454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3191.47</v>
      </c>
      <c r="E289" s="247">
        <v>141715.28</v>
      </c>
      <c r="F289" s="93">
        <f t="shared" si="50"/>
        <v>4440.4390453302085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631016.5</v>
      </c>
      <c r="E290" s="247">
        <v>112962.31</v>
      </c>
      <c r="F290" s="93">
        <f t="shared" si="50"/>
        <v>17.901641240759947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40330743.090000004</v>
      </c>
      <c r="E295" s="247">
        <v>37906873.280000001</v>
      </c>
      <c r="F295" s="93">
        <f t="shared" si="50"/>
        <v>93.990019463338385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100340.46</v>
      </c>
      <c r="E297" s="247">
        <v>142935.5</v>
      </c>
      <c r="F297" s="93">
        <f t="shared" si="50"/>
        <v>142.45051298349637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1236671.93</v>
      </c>
      <c r="E302" s="247">
        <v>1250670.3899999999</v>
      </c>
      <c r="F302" s="93">
        <f t="shared" si="50"/>
        <v>101.13194612576028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7" workbookViewId="0">
      <selection activeCell="D102" sqref="D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178609594.28999999</v>
      </c>
      <c r="E89" s="81">
        <f t="shared" si="17"/>
        <v>210035873.91</v>
      </c>
      <c r="F89" s="63">
        <f t="shared" si="1"/>
        <v>117.59495605201064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178609594.28999999</v>
      </c>
      <c r="E99" s="81">
        <f t="shared" si="20"/>
        <v>210035873.91</v>
      </c>
      <c r="F99" s="63">
        <f t="shared" si="1"/>
        <v>117.59495605201064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178609594.28999999</v>
      </c>
      <c r="E101" s="249">
        <v>210035873.91</v>
      </c>
      <c r="F101" s="63">
        <f t="shared" si="1"/>
        <v>117.59495605201064</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178609594.28999999</v>
      </c>
      <c r="E141" s="106">
        <f t="shared" si="28"/>
        <v>210035873.91</v>
      </c>
      <c r="F141" s="82">
        <f t="shared" si="1"/>
        <v>117.59495605201064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 workbookViewId="0">
      <selection activeCell="N28" sqref="N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37818.9</v>
      </c>
      <c r="E5" s="107">
        <f t="shared" si="0"/>
        <v>17166.7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37818.9</v>
      </c>
      <c r="E22" s="108">
        <f t="shared" si="3"/>
        <v>17166.7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37818.9</v>
      </c>
      <c r="E23" s="108">
        <f t="shared" si="4"/>
        <v>17153.29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37818.9</v>
      </c>
      <c r="E25" s="250">
        <v>17153.29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13.41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13.41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109" sqref="D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80934442.180000007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214971614.98000002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1609120.78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190893813.31000003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90864269.969999999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94737640.400000006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438429.61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210422.18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4643051.1500000004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22468680.890000001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212230631.26000002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1484814.87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187897605.12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90173293.840000004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89653576.799999997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438679.28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210422.18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7421633.0199999996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22848211.27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83675425.900000006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20404815.620000001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148242.4</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122236.69</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26005.71</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20114857.940000001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28275.919999999998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28275.919999999998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20086350.23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14064934.26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6021384.7199999997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31.25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231.79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231.79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141715.28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89317.31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52397.97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63270610.280000009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99983.27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63057664.700000003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112962.31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26400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XP_User</cp:lastModifiedBy>
  <cp:lastPrinted>2024-01-30T11:36:50Z</cp:lastPrinted>
  <dcterms:created xsi:type="dcterms:W3CDTF">2022-04-01T05:14:30Z</dcterms:created>
  <dcterms:modified xsi:type="dcterms:W3CDTF">2024-01-31T11:42:49Z</dcterms:modified>
</cp:coreProperties>
</file>