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_dubravka\Documents\Excel1\KBO 2025\FP 2026-2028\za web\"/>
    </mc:Choice>
  </mc:AlternateContent>
  <xr:revisionPtr revIDLastSave="0" documentId="13_ncr:1_{E6FC57AF-F475-4B20-B651-F4ABF2B6AF64}" xr6:coauthVersionLast="36" xr6:coauthVersionMax="36" xr10:uidLastSave="{00000000-0000-0000-0000-000000000000}"/>
  <bookViews>
    <workbookView xWindow="0" yWindow="0" windowWidth="28800" windowHeight="11325" xr2:uid="{6AC6471F-29F9-4AC4-B305-7D6AD67F180F}"/>
  </bookViews>
  <sheets>
    <sheet name="II Posebni dio" sheetId="1" r:id="rId1"/>
  </sheets>
  <definedNames>
    <definedName name="_xlnm.Print_Titles" localSheetId="0">'II Posebni dio'!$6:$6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46" i="1" l="1"/>
  <c r="F46" i="1"/>
  <c r="G46" i="1"/>
  <c r="D111" i="1"/>
  <c r="E111" i="1"/>
  <c r="F111" i="1"/>
  <c r="G111" i="1"/>
  <c r="C111" i="1"/>
  <c r="D102" i="1"/>
  <c r="E102" i="1"/>
  <c r="F102" i="1"/>
  <c r="G102" i="1"/>
  <c r="C102" i="1"/>
  <c r="C85" i="1"/>
  <c r="G67" i="1" l="1"/>
  <c r="F67" i="1"/>
  <c r="E67" i="1"/>
  <c r="D67" i="1"/>
  <c r="C67" i="1"/>
  <c r="G64" i="1"/>
  <c r="F64" i="1"/>
  <c r="E64" i="1"/>
  <c r="D64" i="1"/>
  <c r="C64" i="1"/>
  <c r="C110" i="1"/>
  <c r="C34" i="1"/>
  <c r="G101" i="1"/>
  <c r="G13" i="1" s="1"/>
  <c r="F101" i="1"/>
  <c r="F13" i="1" s="1"/>
  <c r="E101" i="1"/>
  <c r="E13" i="1" s="1"/>
  <c r="D101" i="1"/>
  <c r="D13" i="1" s="1"/>
  <c r="C101" i="1"/>
  <c r="C13" i="1" s="1"/>
  <c r="G80" i="1"/>
  <c r="F80" i="1"/>
  <c r="E80" i="1"/>
  <c r="D80" i="1"/>
  <c r="C80" i="1"/>
  <c r="G77" i="1"/>
  <c r="F77" i="1"/>
  <c r="E77" i="1"/>
  <c r="D77" i="1"/>
  <c r="C77" i="1"/>
  <c r="G74" i="1"/>
  <c r="F74" i="1"/>
  <c r="E74" i="1"/>
  <c r="D74" i="1"/>
  <c r="C74" i="1"/>
  <c r="G71" i="1"/>
  <c r="F71" i="1"/>
  <c r="E71" i="1"/>
  <c r="D71" i="1"/>
  <c r="C71" i="1"/>
  <c r="F63" i="1" l="1"/>
  <c r="C70" i="1"/>
  <c r="C63" i="1"/>
  <c r="D76" i="1"/>
  <c r="D15" i="1" s="1"/>
  <c r="G70" i="1"/>
  <c r="E63" i="1"/>
  <c r="G63" i="1"/>
  <c r="D63" i="1"/>
  <c r="D70" i="1"/>
  <c r="C76" i="1"/>
  <c r="C15" i="1" s="1"/>
  <c r="G76" i="1"/>
  <c r="G15" i="1" s="1"/>
  <c r="F76" i="1"/>
  <c r="F15" i="1" s="1"/>
  <c r="E76" i="1"/>
  <c r="E15" i="1" s="1"/>
  <c r="F70" i="1"/>
  <c r="E70" i="1"/>
  <c r="D46" i="1"/>
  <c r="D45" i="1" s="1"/>
  <c r="D41" i="1"/>
  <c r="D40" i="1" s="1"/>
  <c r="D38" i="1"/>
  <c r="D37" i="1" s="1"/>
  <c r="D34" i="1"/>
  <c r="D33" i="1" s="1"/>
  <c r="D29" i="1"/>
  <c r="D28" i="1" s="1"/>
  <c r="C69" i="1" l="1"/>
  <c r="C62" i="1" s="1"/>
  <c r="D69" i="1"/>
  <c r="D62" i="1" s="1"/>
  <c r="G69" i="1"/>
  <c r="G62" i="1"/>
  <c r="D16" i="1"/>
  <c r="E69" i="1"/>
  <c r="F69" i="1"/>
  <c r="D110" i="1" l="1"/>
  <c r="C84" i="1"/>
  <c r="C46" i="1"/>
  <c r="C45" i="1" s="1"/>
  <c r="C18" i="1" s="1"/>
  <c r="C24" i="1"/>
  <c r="C23" i="1" s="1"/>
  <c r="C33" i="1"/>
  <c r="C29" i="1"/>
  <c r="C28" i="1" s="1"/>
  <c r="C38" i="1"/>
  <c r="C37" i="1" s="1"/>
  <c r="C16" i="1" s="1"/>
  <c r="C41" i="1"/>
  <c r="C40" i="1" s="1"/>
  <c r="D18" i="1"/>
  <c r="C88" i="1"/>
  <c r="C87" i="1" s="1"/>
  <c r="D88" i="1"/>
  <c r="D87" i="1" s="1"/>
  <c r="C106" i="1"/>
  <c r="C105" i="1" s="1"/>
  <c r="D106" i="1"/>
  <c r="D105" i="1" s="1"/>
  <c r="C95" i="1"/>
  <c r="C94" i="1" s="1"/>
  <c r="C12" i="1" s="1"/>
  <c r="D95" i="1"/>
  <c r="D94" i="1" s="1"/>
  <c r="D12" i="1" s="1"/>
  <c r="D85" i="1"/>
  <c r="D84" i="1" s="1"/>
  <c r="C60" i="1"/>
  <c r="D60" i="1"/>
  <c r="C57" i="1"/>
  <c r="D57" i="1"/>
  <c r="C54" i="1"/>
  <c r="D54" i="1"/>
  <c r="C51" i="1"/>
  <c r="D51" i="1"/>
  <c r="D24" i="1"/>
  <c r="C10" i="1" l="1"/>
  <c r="C17" i="1"/>
  <c r="D83" i="1"/>
  <c r="D82" i="1" s="1"/>
  <c r="C83" i="1"/>
  <c r="C82" i="1" s="1"/>
  <c r="D23" i="1"/>
  <c r="D10" i="1" s="1"/>
  <c r="D17" i="1"/>
  <c r="D50" i="1"/>
  <c r="D11" i="1" s="1"/>
  <c r="C50" i="1"/>
  <c r="C11" i="1" s="1"/>
  <c r="D56" i="1"/>
  <c r="D14" i="1" s="1"/>
  <c r="C56" i="1"/>
  <c r="C14" i="1" s="1"/>
  <c r="C22" i="1"/>
  <c r="C9" i="1" l="1"/>
  <c r="D9" i="1"/>
  <c r="D22" i="1"/>
  <c r="D49" i="1"/>
  <c r="C49" i="1"/>
  <c r="C21" i="1" s="1"/>
  <c r="C20" i="1" s="1"/>
  <c r="D21" i="1" l="1"/>
  <c r="D20" i="1" s="1"/>
  <c r="G24" i="1"/>
  <c r="E24" i="1"/>
  <c r="F24" i="1"/>
  <c r="F88" i="1" l="1"/>
  <c r="G88" i="1"/>
  <c r="E88" i="1"/>
  <c r="F95" i="1" l="1"/>
  <c r="E95" i="1"/>
  <c r="G95" i="1"/>
  <c r="F106" i="1" l="1"/>
  <c r="G106" i="1"/>
  <c r="E106" i="1"/>
  <c r="F85" i="1"/>
  <c r="F84" i="1" s="1"/>
  <c r="G85" i="1"/>
  <c r="G84" i="1" s="1"/>
  <c r="E85" i="1"/>
  <c r="E84" i="1" s="1"/>
  <c r="G60" i="1"/>
  <c r="F60" i="1"/>
  <c r="E60" i="1"/>
  <c r="G57" i="1"/>
  <c r="F57" i="1"/>
  <c r="E57" i="1"/>
  <c r="F51" i="1"/>
  <c r="G51" i="1"/>
  <c r="E51" i="1"/>
  <c r="F54" i="1"/>
  <c r="G54" i="1"/>
  <c r="E54" i="1"/>
  <c r="G38" i="1"/>
  <c r="G37" i="1" s="1"/>
  <c r="G16" i="1" s="1"/>
  <c r="F38" i="1"/>
  <c r="F37" i="1" s="1"/>
  <c r="F16" i="1" s="1"/>
  <c r="E38" i="1"/>
  <c r="E37" i="1" s="1"/>
  <c r="E16" i="1" s="1"/>
  <c r="G56" i="1" l="1"/>
  <c r="E50" i="1"/>
  <c r="G50" i="1"/>
  <c r="F50" i="1"/>
  <c r="E56" i="1"/>
  <c r="F56" i="1"/>
  <c r="F110" i="1"/>
  <c r="G110" i="1"/>
  <c r="E110" i="1"/>
  <c r="F105" i="1"/>
  <c r="G105" i="1"/>
  <c r="E105" i="1"/>
  <c r="F94" i="1"/>
  <c r="F12" i="1" s="1"/>
  <c r="G94" i="1"/>
  <c r="G12" i="1" s="1"/>
  <c r="E94" i="1"/>
  <c r="E12" i="1" s="1"/>
  <c r="F87" i="1"/>
  <c r="G87" i="1"/>
  <c r="E87" i="1"/>
  <c r="F45" i="1"/>
  <c r="F18" i="1" s="1"/>
  <c r="G45" i="1"/>
  <c r="G18" i="1" s="1"/>
  <c r="E45" i="1"/>
  <c r="E18" i="1" s="1"/>
  <c r="F41" i="1"/>
  <c r="F40" i="1" s="1"/>
  <c r="G41" i="1"/>
  <c r="G40" i="1" s="1"/>
  <c r="E41" i="1"/>
  <c r="E40" i="1" s="1"/>
  <c r="F34" i="1"/>
  <c r="F33" i="1" s="1"/>
  <c r="G34" i="1"/>
  <c r="G33" i="1" s="1"/>
  <c r="E34" i="1"/>
  <c r="E33" i="1" s="1"/>
  <c r="F29" i="1"/>
  <c r="F28" i="1" s="1"/>
  <c r="F11" i="1" s="1"/>
  <c r="G29" i="1"/>
  <c r="G28" i="1" s="1"/>
  <c r="G11" i="1" s="1"/>
  <c r="E29" i="1"/>
  <c r="E28" i="1" s="1"/>
  <c r="E11" i="1" s="1"/>
  <c r="F23" i="1"/>
  <c r="F10" i="1" s="1"/>
  <c r="G23" i="1"/>
  <c r="G10" i="1" s="1"/>
  <c r="E23" i="1"/>
  <c r="E10" i="1" s="1"/>
  <c r="G49" i="1" l="1"/>
  <c r="F14" i="1"/>
  <c r="F83" i="1"/>
  <c r="E17" i="1"/>
  <c r="E83" i="1"/>
  <c r="G83" i="1"/>
  <c r="G17" i="1"/>
  <c r="E14" i="1"/>
  <c r="E49" i="1"/>
  <c r="F17" i="1"/>
  <c r="G14" i="1"/>
  <c r="F49" i="1"/>
  <c r="E22" i="1"/>
  <c r="G22" i="1"/>
  <c r="F22" i="1"/>
  <c r="G21" i="1" l="1"/>
  <c r="F21" i="1"/>
  <c r="F9" i="1"/>
  <c r="E21" i="1"/>
  <c r="G9" i="1"/>
  <c r="E9" i="1"/>
  <c r="G82" i="1"/>
  <c r="F82" i="1"/>
  <c r="E82" i="1"/>
  <c r="E20" i="1" l="1"/>
  <c r="F20" i="1"/>
  <c r="G20" i="1"/>
</calcChain>
</file>

<file path=xl/sharedStrings.xml><?xml version="1.0" encoding="utf-8"?>
<sst xmlns="http://schemas.openxmlformats.org/spreadsheetml/2006/main" count="117" uniqueCount="42">
  <si>
    <t>II. POSEBNI DIO</t>
  </si>
  <si>
    <t>Šifra</t>
  </si>
  <si>
    <t xml:space="preserve">Naziv </t>
  </si>
  <si>
    <t>Klinički bolnički centar Osijek</t>
  </si>
  <si>
    <t>Investicije u zdravstvenu infrastrukturu</t>
  </si>
  <si>
    <t>K890002</t>
  </si>
  <si>
    <t>Izravna kapitalna ulaganja</t>
  </si>
  <si>
    <t>Opći prihodi i primici</t>
  </si>
  <si>
    <t>Rashodi za nabavu nefinancijske imovine</t>
  </si>
  <si>
    <t>Rashodi za nabavu proizvedene dugotrajne imovine</t>
  </si>
  <si>
    <t>Vlastiti prihodi</t>
  </si>
  <si>
    <t>Rashodi za nabavu neproizvedene dugotrajne imovine</t>
  </si>
  <si>
    <t>Rashodi za dodatna ulaganja na nefinancijskoj imovini</t>
  </si>
  <si>
    <t>Ostale pomoći</t>
  </si>
  <si>
    <t>Donacije</t>
  </si>
  <si>
    <t>Prihodi od prodaje ili zamjene nefinancijske imovine i naknade s naslova osiguranja</t>
  </si>
  <si>
    <t>Rashodi poslovanja</t>
  </si>
  <si>
    <t>Materijalni rashodi</t>
  </si>
  <si>
    <t>Ostali prihodi za posebne namjene</t>
  </si>
  <si>
    <t>Sigurnost građana i pravo na zdravstvene usluge</t>
  </si>
  <si>
    <t>A890001</t>
  </si>
  <si>
    <t>Administracija i upravljanje</t>
  </si>
  <si>
    <t>Rashodi za zaposlene</t>
  </si>
  <si>
    <t>Financijski rashodi</t>
  </si>
  <si>
    <t>Naknade građanima i kućanstvima na temelju osiguranja i druge naknade</t>
  </si>
  <si>
    <t>Zaštita zdravlja</t>
  </si>
  <si>
    <t>Projekcija za 2027.</t>
  </si>
  <si>
    <t>Mehanizam za oporavak i otpornost</t>
  </si>
  <si>
    <t>K890006</t>
  </si>
  <si>
    <t>Digitalna patologija i medicina</t>
  </si>
  <si>
    <t>Rashodi za donacije, kazne, naknade štete i kapitalne pomoći</t>
  </si>
  <si>
    <t>Izvršenje 2024.</t>
  </si>
  <si>
    <t>Plan za 2026.</t>
  </si>
  <si>
    <t>Projekcija za 2028.</t>
  </si>
  <si>
    <t>Pomoći iz državnog proračuna</t>
  </si>
  <si>
    <t>Prekogranična suradnja</t>
  </si>
  <si>
    <t>K890008</t>
  </si>
  <si>
    <t>Jačanje otpornosti zdravstvenog sustava - NPOO C5.1 - KBC Osijek</t>
  </si>
  <si>
    <t xml:space="preserve">Europski fond za regionalni razvoj </t>
  </si>
  <si>
    <t>A890009</t>
  </si>
  <si>
    <t>Prihodi od nefinancijske imovine i naknade štete s osnova osiguranja</t>
  </si>
  <si>
    <t>Tekući plan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</si>
</sst>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 indent="3"/>
    </xf>
    <xf numFmtId="0" fontId="4" fillId="3" borderId="4" xfId="0" applyFont="1" applyFill="1" applyBorder="1" applyAlignment="1">
      <alignment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3" fontId="1" fillId="3" borderId="4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 indent="4"/>
    </xf>
    <xf numFmtId="0" fontId="4" fillId="3" borderId="2" xfId="0" applyFont="1" applyFill="1" applyBorder="1" applyAlignment="1">
      <alignment horizontal="left" vertical="center" wrapText="1" indent="5"/>
    </xf>
    <xf numFmtId="4" fontId="4" fillId="3" borderId="4" xfId="0" applyNumberFormat="1" applyFont="1" applyFill="1" applyBorder="1" applyAlignment="1">
      <alignment horizontal="right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 indent="6"/>
    </xf>
    <xf numFmtId="0" fontId="5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 indent="7"/>
    </xf>
    <xf numFmtId="4" fontId="2" fillId="3" borderId="4" xfId="0" applyNumberFormat="1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3" fontId="1" fillId="3" borderId="0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vertical="center" wrapText="1"/>
    </xf>
    <xf numFmtId="4" fontId="1" fillId="3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indent="4"/>
    </xf>
    <xf numFmtId="3" fontId="4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BBF8-374B-4CC5-A8B5-E5DEB5D2575E}">
  <dimension ref="A1:H113"/>
  <sheetViews>
    <sheetView showGridLines="0" tabSelected="1" workbookViewId="0">
      <selection activeCell="E18" sqref="E18"/>
    </sheetView>
  </sheetViews>
  <sheetFormatPr defaultRowHeight="12" x14ac:dyDescent="0.2"/>
  <cols>
    <col min="1" max="1" width="13.7109375" style="5" customWidth="1"/>
    <col min="2" max="2" width="19.7109375" style="5" customWidth="1"/>
    <col min="3" max="3" width="11.5703125" style="6" customWidth="1"/>
    <col min="4" max="4" width="10.28515625" style="7" customWidth="1"/>
    <col min="5" max="5" width="11.140625" style="5" customWidth="1"/>
    <col min="6" max="6" width="10.5703125" style="5" customWidth="1"/>
    <col min="7" max="7" width="9.5703125" style="5" customWidth="1"/>
    <col min="8" max="16384" width="9.140625" style="5"/>
  </cols>
  <sheetData>
    <row r="1" spans="1:7" x14ac:dyDescent="0.2">
      <c r="E1" s="7"/>
      <c r="F1" s="7"/>
      <c r="G1" s="7"/>
    </row>
    <row r="3" spans="1:7" x14ac:dyDescent="0.2">
      <c r="A3" s="53"/>
      <c r="B3" s="53"/>
      <c r="C3" s="53"/>
      <c r="D3" s="53"/>
      <c r="E3" s="53"/>
      <c r="F3" s="53"/>
      <c r="G3" s="53"/>
    </row>
    <row r="4" spans="1:7" ht="15.75" customHeight="1" x14ac:dyDescent="0.2">
      <c r="A4" s="54" t="s">
        <v>0</v>
      </c>
      <c r="B4" s="54"/>
      <c r="C4" s="54"/>
      <c r="D4" s="54"/>
      <c r="E4" s="54"/>
      <c r="F4" s="54"/>
      <c r="G4" s="54"/>
    </row>
    <row r="5" spans="1:7" ht="12.75" thickBot="1" x14ac:dyDescent="0.25">
      <c r="A5" s="8"/>
      <c r="B5" s="8"/>
      <c r="C5" s="9"/>
      <c r="D5" s="9"/>
      <c r="E5" s="9"/>
      <c r="F5" s="9"/>
      <c r="G5" s="9"/>
    </row>
    <row r="6" spans="1:7" ht="45.75" customHeight="1" thickBot="1" x14ac:dyDescent="0.25">
      <c r="A6" s="10" t="s">
        <v>1</v>
      </c>
      <c r="B6" s="10" t="s">
        <v>2</v>
      </c>
      <c r="C6" s="11" t="s">
        <v>31</v>
      </c>
      <c r="D6" s="12" t="s">
        <v>41</v>
      </c>
      <c r="E6" s="10" t="s">
        <v>32</v>
      </c>
      <c r="F6" s="13" t="s">
        <v>26</v>
      </c>
      <c r="G6" s="13" t="s">
        <v>33</v>
      </c>
    </row>
    <row r="7" spans="1:7" ht="12.75" thickBot="1" x14ac:dyDescent="0.25">
      <c r="A7" s="1">
        <v>1</v>
      </c>
      <c r="B7" s="2">
        <v>2</v>
      </c>
      <c r="C7" s="4">
        <v>3</v>
      </c>
      <c r="D7" s="4">
        <v>4</v>
      </c>
      <c r="E7" s="2">
        <v>5</v>
      </c>
      <c r="F7" s="2">
        <v>6</v>
      </c>
      <c r="G7" s="2">
        <v>7</v>
      </c>
    </row>
    <row r="8" spans="1:7" ht="12.75" thickBot="1" x14ac:dyDescent="0.25">
      <c r="A8" s="1"/>
      <c r="B8" s="2"/>
      <c r="C8" s="3"/>
      <c r="D8" s="4"/>
      <c r="E8" s="2"/>
      <c r="F8" s="2"/>
      <c r="G8" s="2"/>
    </row>
    <row r="9" spans="1:7" ht="28.5" customHeight="1" thickBot="1" x14ac:dyDescent="0.25">
      <c r="A9" s="14">
        <v>26400</v>
      </c>
      <c r="B9" s="15" t="s">
        <v>3</v>
      </c>
      <c r="C9" s="16">
        <f>+C10+C11+C12+C13+C14+C15+C16+C17+C18</f>
        <v>223299376.49000001</v>
      </c>
      <c r="D9" s="52">
        <f t="shared" ref="D9:G9" si="0">+D10+D11+D12+D13+D14+D15+D16+D17+D18</f>
        <v>241345956</v>
      </c>
      <c r="E9" s="52">
        <f t="shared" si="0"/>
        <v>261341630</v>
      </c>
      <c r="F9" s="52">
        <f t="shared" si="0"/>
        <v>272607590</v>
      </c>
      <c r="G9" s="52">
        <f t="shared" si="0"/>
        <v>285336130</v>
      </c>
    </row>
    <row r="10" spans="1:7" ht="15.75" customHeight="1" thickBot="1" x14ac:dyDescent="0.25">
      <c r="A10" s="17">
        <v>11</v>
      </c>
      <c r="B10" s="18" t="s">
        <v>7</v>
      </c>
      <c r="C10" s="19">
        <f>+C23++C84</f>
        <v>11507397.91</v>
      </c>
      <c r="D10" s="20">
        <f t="shared" ref="D10:G10" si="1">+D23++D84</f>
        <v>10593079</v>
      </c>
      <c r="E10" s="20">
        <f t="shared" si="1"/>
        <v>16490140</v>
      </c>
      <c r="F10" s="20">
        <f t="shared" si="1"/>
        <v>16250140</v>
      </c>
      <c r="G10" s="20">
        <f t="shared" si="1"/>
        <v>16250140</v>
      </c>
    </row>
    <row r="11" spans="1:7" ht="18.75" customHeight="1" thickBot="1" x14ac:dyDescent="0.25">
      <c r="A11" s="17">
        <v>31</v>
      </c>
      <c r="B11" s="18" t="s">
        <v>10</v>
      </c>
      <c r="C11" s="19">
        <f>+C28++C50+C87+C70</f>
        <v>3218400.39</v>
      </c>
      <c r="D11" s="20">
        <f>+D28++D50+D87+D70</f>
        <v>3299522</v>
      </c>
      <c r="E11" s="20">
        <f>+E28++E50+E70+E87</f>
        <v>2350001</v>
      </c>
      <c r="F11" s="20">
        <f t="shared" ref="F11:G11" si="2">+F28++F50+F70+F87</f>
        <v>2350001</v>
      </c>
      <c r="G11" s="20">
        <f t="shared" si="2"/>
        <v>2350001</v>
      </c>
    </row>
    <row r="12" spans="1:7" ht="30.75" customHeight="1" thickBot="1" x14ac:dyDescent="0.25">
      <c r="A12" s="17">
        <v>43</v>
      </c>
      <c r="B12" s="18" t="s">
        <v>18</v>
      </c>
      <c r="C12" s="19">
        <f>+C94</f>
        <v>201843499.25999999</v>
      </c>
      <c r="D12" s="20">
        <f t="shared" ref="D12:G12" si="3">+D94</f>
        <v>223629177</v>
      </c>
      <c r="E12" s="20">
        <f t="shared" si="3"/>
        <v>241808192</v>
      </c>
      <c r="F12" s="20">
        <f t="shared" si="3"/>
        <v>253345341</v>
      </c>
      <c r="G12" s="20">
        <f t="shared" si="3"/>
        <v>266105504</v>
      </c>
    </row>
    <row r="13" spans="1:7" ht="30.75" customHeight="1" thickBot="1" x14ac:dyDescent="0.25">
      <c r="A13" s="17">
        <v>50</v>
      </c>
      <c r="B13" s="18" t="s">
        <v>34</v>
      </c>
      <c r="C13" s="19">
        <f>+C101</f>
        <v>0</v>
      </c>
      <c r="D13" s="20">
        <f t="shared" ref="D13:G13" si="4">+D101</f>
        <v>0</v>
      </c>
      <c r="E13" s="20">
        <f t="shared" si="4"/>
        <v>46586</v>
      </c>
      <c r="F13" s="20">
        <f t="shared" si="4"/>
        <v>32948</v>
      </c>
      <c r="G13" s="20">
        <f t="shared" si="4"/>
        <v>10983</v>
      </c>
    </row>
    <row r="14" spans="1:7" ht="18.75" customHeight="1" thickBot="1" x14ac:dyDescent="0.25">
      <c r="A14" s="17">
        <v>52</v>
      </c>
      <c r="B14" s="18" t="s">
        <v>13</v>
      </c>
      <c r="C14" s="19">
        <f>+C33+C56+C105</f>
        <v>6575450.75</v>
      </c>
      <c r="D14" s="20">
        <f>+D33+D56+D105</f>
        <v>2192513</v>
      </c>
      <c r="E14" s="20">
        <f>+E33+E56+E105</f>
        <v>585214</v>
      </c>
      <c r="F14" s="20">
        <f>+F33+F56+F105</f>
        <v>585214</v>
      </c>
      <c r="G14" s="20">
        <f>+G33+G56+G105</f>
        <v>585214</v>
      </c>
    </row>
    <row r="15" spans="1:7" ht="28.5" customHeight="1" thickBot="1" x14ac:dyDescent="0.25">
      <c r="A15" s="17">
        <v>563</v>
      </c>
      <c r="B15" s="18" t="s">
        <v>38</v>
      </c>
      <c r="C15" s="19">
        <f>+C76</f>
        <v>0</v>
      </c>
      <c r="D15" s="20">
        <f t="shared" ref="D15:G15" si="5">+D76</f>
        <v>0</v>
      </c>
      <c r="E15" s="20">
        <f t="shared" si="5"/>
        <v>27209</v>
      </c>
      <c r="F15" s="20">
        <f t="shared" si="5"/>
        <v>9658</v>
      </c>
      <c r="G15" s="20">
        <f t="shared" si="5"/>
        <v>0</v>
      </c>
    </row>
    <row r="16" spans="1:7" ht="24" customHeight="1" thickBot="1" x14ac:dyDescent="0.25">
      <c r="A16" s="17">
        <v>581</v>
      </c>
      <c r="B16" s="18" t="s">
        <v>27</v>
      </c>
      <c r="C16" s="19">
        <f>+C37+C63</f>
        <v>0</v>
      </c>
      <c r="D16" s="20">
        <f t="shared" ref="D16:G16" si="6">+D37+D63</f>
        <v>689760</v>
      </c>
      <c r="E16" s="20">
        <f t="shared" si="6"/>
        <v>0</v>
      </c>
      <c r="F16" s="20">
        <f t="shared" si="6"/>
        <v>0</v>
      </c>
      <c r="G16" s="20">
        <f t="shared" si="6"/>
        <v>0</v>
      </c>
    </row>
    <row r="17" spans="1:7" ht="12" customHeight="1" thickBot="1" x14ac:dyDescent="0.25">
      <c r="A17" s="17">
        <v>61</v>
      </c>
      <c r="B17" s="18" t="s">
        <v>14</v>
      </c>
      <c r="C17" s="19">
        <f>+C40+C110</f>
        <v>154628.18</v>
      </c>
      <c r="D17" s="20">
        <f>+D40+D110</f>
        <v>881107</v>
      </c>
      <c r="E17" s="20">
        <f>+E40+E110</f>
        <v>34000</v>
      </c>
      <c r="F17" s="20">
        <f>+F40+F110</f>
        <v>34000</v>
      </c>
      <c r="G17" s="20">
        <f>+G40+G110</f>
        <v>34000</v>
      </c>
    </row>
    <row r="18" spans="1:7" ht="34.5" customHeight="1" thickBot="1" x14ac:dyDescent="0.25">
      <c r="A18" s="17">
        <v>71</v>
      </c>
      <c r="B18" s="18" t="s">
        <v>40</v>
      </c>
      <c r="C18" s="19">
        <f>+C45</f>
        <v>0</v>
      </c>
      <c r="D18" s="20">
        <f t="shared" ref="D18:G18" si="7">+D45</f>
        <v>60798</v>
      </c>
      <c r="E18" s="20">
        <f t="shared" si="7"/>
        <v>288</v>
      </c>
      <c r="F18" s="20">
        <f t="shared" si="7"/>
        <v>288</v>
      </c>
      <c r="G18" s="20">
        <f t="shared" si="7"/>
        <v>288</v>
      </c>
    </row>
    <row r="19" spans="1:7" ht="8.25" customHeight="1" thickBot="1" x14ac:dyDescent="0.25">
      <c r="A19" s="21"/>
      <c r="B19" s="22"/>
      <c r="C19" s="23"/>
      <c r="D19" s="24"/>
      <c r="E19" s="25"/>
      <c r="F19" s="25"/>
      <c r="G19" s="26"/>
    </row>
    <row r="20" spans="1:7" ht="18" customHeight="1" thickBot="1" x14ac:dyDescent="0.25">
      <c r="A20" s="14">
        <v>36</v>
      </c>
      <c r="B20" s="15" t="s">
        <v>25</v>
      </c>
      <c r="C20" s="27">
        <f>+C21+C82</f>
        <v>223299376.49000001</v>
      </c>
      <c r="D20" s="28">
        <f t="shared" ref="D20:G20" si="8">+D21+D82</f>
        <v>241345956</v>
      </c>
      <c r="E20" s="28">
        <f t="shared" si="8"/>
        <v>261341630</v>
      </c>
      <c r="F20" s="28">
        <f t="shared" si="8"/>
        <v>272607590</v>
      </c>
      <c r="G20" s="28">
        <f t="shared" si="8"/>
        <v>285336130</v>
      </c>
    </row>
    <row r="21" spans="1:7" ht="28.5" customHeight="1" thickBot="1" x14ac:dyDescent="0.25">
      <c r="A21" s="29">
        <v>3602</v>
      </c>
      <c r="B21" s="30" t="s">
        <v>4</v>
      </c>
      <c r="C21" s="31">
        <f>+C22++C49+C69+C62</f>
        <v>8853790.8000000007</v>
      </c>
      <c r="D21" s="32">
        <f t="shared" ref="D21:G21" si="9">+D22++D49+D69+D62</f>
        <v>11268181</v>
      </c>
      <c r="E21" s="32">
        <f t="shared" si="9"/>
        <v>17058298</v>
      </c>
      <c r="F21" s="32">
        <f t="shared" si="9"/>
        <v>16800747</v>
      </c>
      <c r="G21" s="32">
        <f t="shared" si="9"/>
        <v>16791089</v>
      </c>
    </row>
    <row r="22" spans="1:7" ht="28.5" customHeight="1" thickBot="1" x14ac:dyDescent="0.25">
      <c r="A22" s="33" t="s">
        <v>5</v>
      </c>
      <c r="B22" s="30" t="s">
        <v>6</v>
      </c>
      <c r="C22" s="31">
        <f>+C23+C28+C33+C37+C40+C45</f>
        <v>8853790.8000000007</v>
      </c>
      <c r="D22" s="32">
        <f t="shared" ref="D22" si="10">+D23+D28+D33+D40+D45+D37</f>
        <v>10583397</v>
      </c>
      <c r="E22" s="32">
        <f>+E23+E28+E33+E40+E45+E37</f>
        <v>17026287</v>
      </c>
      <c r="F22" s="32">
        <f t="shared" ref="F22:G22" si="11">+F23+F28+F33+F40+F45+F37</f>
        <v>16789385</v>
      </c>
      <c r="G22" s="32">
        <f t="shared" si="11"/>
        <v>16791089</v>
      </c>
    </row>
    <row r="23" spans="1:7" ht="28.5" customHeight="1" thickBot="1" x14ac:dyDescent="0.25">
      <c r="A23" s="34">
        <v>11</v>
      </c>
      <c r="B23" s="30" t="s">
        <v>7</v>
      </c>
      <c r="C23" s="35">
        <f>+C24</f>
        <v>4207656.47</v>
      </c>
      <c r="D23" s="36">
        <f>+D24</f>
        <v>5098556</v>
      </c>
      <c r="E23" s="36">
        <f>+E24</f>
        <v>15240000</v>
      </c>
      <c r="F23" s="36">
        <f t="shared" ref="F23:G23" si="12">+F24</f>
        <v>15000000</v>
      </c>
      <c r="G23" s="36">
        <f t="shared" si="12"/>
        <v>15000000</v>
      </c>
    </row>
    <row r="24" spans="1:7" ht="28.5" customHeight="1" thickBot="1" x14ac:dyDescent="0.25">
      <c r="A24" s="38">
        <v>4</v>
      </c>
      <c r="B24" s="37" t="s">
        <v>8</v>
      </c>
      <c r="C24" s="31">
        <f>+C25+C26+C27</f>
        <v>4207656.47</v>
      </c>
      <c r="D24" s="32">
        <f t="shared" ref="D24" si="13">+D25+D26+D27</f>
        <v>5098556</v>
      </c>
      <c r="E24" s="32">
        <f>+E25+E26+E27</f>
        <v>15240000</v>
      </c>
      <c r="F24" s="32">
        <f t="shared" ref="F24:G24" si="14">+F25+F26+F27</f>
        <v>15000000</v>
      </c>
      <c r="G24" s="32">
        <f t="shared" si="14"/>
        <v>15000000</v>
      </c>
    </row>
    <row r="25" spans="1:7" ht="28.5" customHeight="1" thickBot="1" x14ac:dyDescent="0.25">
      <c r="A25" s="40">
        <v>41</v>
      </c>
      <c r="B25" s="37" t="s">
        <v>11</v>
      </c>
      <c r="C25" s="41">
        <v>0</v>
      </c>
      <c r="D25" s="42">
        <v>162900</v>
      </c>
      <c r="E25" s="28">
        <v>0</v>
      </c>
      <c r="F25" s="32">
        <v>0</v>
      </c>
      <c r="G25" s="32">
        <v>0</v>
      </c>
    </row>
    <row r="26" spans="1:7" ht="38.25" customHeight="1" thickBot="1" x14ac:dyDescent="0.25">
      <c r="A26" s="40">
        <v>42</v>
      </c>
      <c r="B26" s="39" t="s">
        <v>9</v>
      </c>
      <c r="C26" s="41">
        <v>4207656.47</v>
      </c>
      <c r="D26" s="43">
        <v>3431252</v>
      </c>
      <c r="E26" s="28">
        <f>20540000-6000000</f>
        <v>14540000</v>
      </c>
      <c r="F26" s="32">
        <v>15000000</v>
      </c>
      <c r="G26" s="32">
        <v>15000000</v>
      </c>
    </row>
    <row r="27" spans="1:7" ht="36.75" customHeight="1" thickBot="1" x14ac:dyDescent="0.25">
      <c r="A27" s="40">
        <v>45</v>
      </c>
      <c r="B27" s="39" t="s">
        <v>12</v>
      </c>
      <c r="C27" s="41">
        <v>0</v>
      </c>
      <c r="D27" s="43">
        <v>1504404</v>
      </c>
      <c r="E27" s="32">
        <v>700000</v>
      </c>
      <c r="F27" s="32">
        <v>0</v>
      </c>
      <c r="G27" s="32">
        <v>0</v>
      </c>
    </row>
    <row r="28" spans="1:7" ht="28.5" customHeight="1" thickBot="1" x14ac:dyDescent="0.25">
      <c r="A28" s="34">
        <v>31</v>
      </c>
      <c r="B28" s="30" t="s">
        <v>10</v>
      </c>
      <c r="C28" s="35">
        <f>+C29</f>
        <v>2561800.42</v>
      </c>
      <c r="D28" s="36">
        <f>+D29</f>
        <v>2628880</v>
      </c>
      <c r="E28" s="36">
        <f>+E29</f>
        <v>1749999</v>
      </c>
      <c r="F28" s="36">
        <f t="shared" ref="F28:G28" si="15">+F29</f>
        <v>1753097</v>
      </c>
      <c r="G28" s="36">
        <f t="shared" si="15"/>
        <v>1754801</v>
      </c>
    </row>
    <row r="29" spans="1:7" ht="28.5" customHeight="1" thickBot="1" x14ac:dyDescent="0.25">
      <c r="A29" s="40">
        <v>4</v>
      </c>
      <c r="B29" s="37" t="s">
        <v>8</v>
      </c>
      <c r="C29" s="31">
        <f>+C30+C31+C32</f>
        <v>2561800.42</v>
      </c>
      <c r="D29" s="32">
        <f>+D30+D31+D32</f>
        <v>2628880</v>
      </c>
      <c r="E29" s="32">
        <f>+E30+E31+E32</f>
        <v>1749999</v>
      </c>
      <c r="F29" s="32">
        <f t="shared" ref="F29:G29" si="16">+F30+F31+F32</f>
        <v>1753097</v>
      </c>
      <c r="G29" s="32">
        <f t="shared" si="16"/>
        <v>1754801</v>
      </c>
    </row>
    <row r="30" spans="1:7" ht="28.5" customHeight="1" thickBot="1" x14ac:dyDescent="0.25">
      <c r="A30" s="40">
        <v>41</v>
      </c>
      <c r="B30" s="37" t="s">
        <v>11</v>
      </c>
      <c r="C30" s="41">
        <v>59941.48</v>
      </c>
      <c r="D30" s="42">
        <v>42100</v>
      </c>
      <c r="E30" s="32">
        <v>100</v>
      </c>
      <c r="F30" s="32">
        <v>100</v>
      </c>
      <c r="G30" s="32">
        <v>100</v>
      </c>
    </row>
    <row r="31" spans="1:7" ht="28.5" customHeight="1" thickBot="1" x14ac:dyDescent="0.25">
      <c r="A31" s="40">
        <v>42</v>
      </c>
      <c r="B31" s="39" t="s">
        <v>9</v>
      </c>
      <c r="C31" s="41">
        <v>2004263.22</v>
      </c>
      <c r="D31" s="43">
        <v>1686780</v>
      </c>
      <c r="E31" s="32">
        <v>1392899</v>
      </c>
      <c r="F31" s="32">
        <v>1395997</v>
      </c>
      <c r="G31" s="32">
        <v>1397701</v>
      </c>
    </row>
    <row r="32" spans="1:7" ht="28.5" customHeight="1" thickBot="1" x14ac:dyDescent="0.25">
      <c r="A32" s="40">
        <v>45</v>
      </c>
      <c r="B32" s="39" t="s">
        <v>12</v>
      </c>
      <c r="C32" s="41">
        <v>497595.72</v>
      </c>
      <c r="D32" s="43">
        <v>900000</v>
      </c>
      <c r="E32" s="32">
        <v>357000</v>
      </c>
      <c r="F32" s="32">
        <v>357000</v>
      </c>
      <c r="G32" s="32">
        <v>357000</v>
      </c>
    </row>
    <row r="33" spans="1:7" ht="28.5" customHeight="1" thickBot="1" x14ac:dyDescent="0.25">
      <c r="A33" s="34">
        <v>52</v>
      </c>
      <c r="B33" s="44" t="s">
        <v>13</v>
      </c>
      <c r="C33" s="35">
        <f>+C34</f>
        <v>1961390.34</v>
      </c>
      <c r="D33" s="36">
        <f>+D34</f>
        <v>1773804</v>
      </c>
      <c r="E33" s="36">
        <f>+E34</f>
        <v>12000</v>
      </c>
      <c r="F33" s="36">
        <f t="shared" ref="F33:G33" si="17">+F34</f>
        <v>12000</v>
      </c>
      <c r="G33" s="36">
        <f t="shared" si="17"/>
        <v>12000</v>
      </c>
    </row>
    <row r="34" spans="1:7" ht="28.5" customHeight="1" thickBot="1" x14ac:dyDescent="0.25">
      <c r="A34" s="40">
        <v>4</v>
      </c>
      <c r="B34" s="37" t="s">
        <v>8</v>
      </c>
      <c r="C34" s="31">
        <f>+C35+C36</f>
        <v>1961390.34</v>
      </c>
      <c r="D34" s="32">
        <f>+D35+D36</f>
        <v>1773804</v>
      </c>
      <c r="E34" s="32">
        <f>+E35+E36</f>
        <v>12000</v>
      </c>
      <c r="F34" s="32">
        <f t="shared" ref="F34:G34" si="18">+F35+F36</f>
        <v>12000</v>
      </c>
      <c r="G34" s="32">
        <f t="shared" si="18"/>
        <v>12000</v>
      </c>
    </row>
    <row r="35" spans="1:7" ht="38.25" customHeight="1" thickBot="1" x14ac:dyDescent="0.25">
      <c r="A35" s="40">
        <v>42</v>
      </c>
      <c r="B35" s="39" t="s">
        <v>9</v>
      </c>
      <c r="C35" s="41">
        <v>0</v>
      </c>
      <c r="D35" s="43">
        <v>310014</v>
      </c>
      <c r="E35" s="32">
        <v>5000</v>
      </c>
      <c r="F35" s="32">
        <v>5000</v>
      </c>
      <c r="G35" s="32">
        <v>5000</v>
      </c>
    </row>
    <row r="36" spans="1:7" ht="38.25" customHeight="1" thickBot="1" x14ac:dyDescent="0.25">
      <c r="A36" s="40">
        <v>45</v>
      </c>
      <c r="B36" s="39" t="s">
        <v>12</v>
      </c>
      <c r="C36" s="41">
        <v>1961390.34</v>
      </c>
      <c r="D36" s="43">
        <v>1463790</v>
      </c>
      <c r="E36" s="32">
        <v>7000</v>
      </c>
      <c r="F36" s="32">
        <v>7000</v>
      </c>
      <c r="G36" s="32">
        <v>7000</v>
      </c>
    </row>
    <row r="37" spans="1:7" ht="28.5" customHeight="1" thickBot="1" x14ac:dyDescent="0.25">
      <c r="A37" s="34">
        <v>581</v>
      </c>
      <c r="B37" s="44" t="s">
        <v>27</v>
      </c>
      <c r="C37" s="35">
        <f t="shared" ref="C37:G38" si="19">+C38</f>
        <v>0</v>
      </c>
      <c r="D37" s="36">
        <f>+D38</f>
        <v>263252</v>
      </c>
      <c r="E37" s="36">
        <f t="shared" si="19"/>
        <v>0</v>
      </c>
      <c r="F37" s="36">
        <f t="shared" si="19"/>
        <v>0</v>
      </c>
      <c r="G37" s="36">
        <f t="shared" si="19"/>
        <v>0</v>
      </c>
    </row>
    <row r="38" spans="1:7" ht="28.5" customHeight="1" thickBot="1" x14ac:dyDescent="0.25">
      <c r="A38" s="40">
        <v>4</v>
      </c>
      <c r="B38" s="37" t="s">
        <v>8</v>
      </c>
      <c r="C38" s="31">
        <f t="shared" si="19"/>
        <v>0</v>
      </c>
      <c r="D38" s="32">
        <f>+D39</f>
        <v>263252</v>
      </c>
      <c r="E38" s="32">
        <f t="shared" si="19"/>
        <v>0</v>
      </c>
      <c r="F38" s="32">
        <f t="shared" si="19"/>
        <v>0</v>
      </c>
      <c r="G38" s="32">
        <f t="shared" si="19"/>
        <v>0</v>
      </c>
    </row>
    <row r="39" spans="1:7" ht="28.5" customHeight="1" thickBot="1" x14ac:dyDescent="0.25">
      <c r="A39" s="40">
        <v>45</v>
      </c>
      <c r="B39" s="39" t="s">
        <v>12</v>
      </c>
      <c r="C39" s="41">
        <v>0</v>
      </c>
      <c r="D39" s="43">
        <v>263252</v>
      </c>
      <c r="E39" s="32">
        <v>0</v>
      </c>
      <c r="F39" s="32">
        <v>0</v>
      </c>
      <c r="G39" s="32">
        <v>0</v>
      </c>
    </row>
    <row r="40" spans="1:7" ht="28.5" customHeight="1" thickBot="1" x14ac:dyDescent="0.25">
      <c r="A40" s="34">
        <v>61</v>
      </c>
      <c r="B40" s="30" t="s">
        <v>14</v>
      </c>
      <c r="C40" s="35">
        <f t="shared" ref="C40" si="20">+C41</f>
        <v>122943.57</v>
      </c>
      <c r="D40" s="36">
        <f>+D41</f>
        <v>758107</v>
      </c>
      <c r="E40" s="36">
        <f>+E41</f>
        <v>24000</v>
      </c>
      <c r="F40" s="36">
        <f t="shared" ref="F40:G40" si="21">+F41</f>
        <v>24000</v>
      </c>
      <c r="G40" s="36">
        <f t="shared" si="21"/>
        <v>24000</v>
      </c>
    </row>
    <row r="41" spans="1:7" ht="28.5" customHeight="1" thickBot="1" x14ac:dyDescent="0.25">
      <c r="A41" s="40">
        <v>4</v>
      </c>
      <c r="B41" s="37" t="s">
        <v>8</v>
      </c>
      <c r="C41" s="31">
        <f t="shared" ref="C41" si="22">+C42+C43+C44</f>
        <v>122943.57</v>
      </c>
      <c r="D41" s="32">
        <f>+D42+D43+D44</f>
        <v>758107</v>
      </c>
      <c r="E41" s="32">
        <f>+E42+E43+E44</f>
        <v>24000</v>
      </c>
      <c r="F41" s="32">
        <f t="shared" ref="F41:G41" si="23">+F42+F43+F44</f>
        <v>24000</v>
      </c>
      <c r="G41" s="32">
        <f t="shared" si="23"/>
        <v>24000</v>
      </c>
    </row>
    <row r="42" spans="1:7" ht="34.5" customHeight="1" thickBot="1" x14ac:dyDescent="0.25">
      <c r="A42" s="40">
        <v>41</v>
      </c>
      <c r="B42" s="37" t="s">
        <v>11</v>
      </c>
      <c r="C42" s="41">
        <v>0</v>
      </c>
      <c r="D42" s="42">
        <v>100</v>
      </c>
      <c r="E42" s="32">
        <v>100</v>
      </c>
      <c r="F42" s="32">
        <v>100</v>
      </c>
      <c r="G42" s="32">
        <v>100</v>
      </c>
    </row>
    <row r="43" spans="1:7" ht="35.25" customHeight="1" thickBot="1" x14ac:dyDescent="0.25">
      <c r="A43" s="40">
        <v>42</v>
      </c>
      <c r="B43" s="39" t="s">
        <v>9</v>
      </c>
      <c r="C43" s="41">
        <v>122943.57</v>
      </c>
      <c r="D43" s="43">
        <v>332507</v>
      </c>
      <c r="E43" s="32">
        <v>21900</v>
      </c>
      <c r="F43" s="32">
        <v>21900</v>
      </c>
      <c r="G43" s="32">
        <v>21900</v>
      </c>
    </row>
    <row r="44" spans="1:7" ht="40.5" customHeight="1" thickBot="1" x14ac:dyDescent="0.25">
      <c r="A44" s="40">
        <v>45</v>
      </c>
      <c r="B44" s="39" t="s">
        <v>12</v>
      </c>
      <c r="C44" s="41">
        <v>0</v>
      </c>
      <c r="D44" s="43">
        <v>425500</v>
      </c>
      <c r="E44" s="32">
        <v>2000</v>
      </c>
      <c r="F44" s="32">
        <v>2000</v>
      </c>
      <c r="G44" s="32">
        <v>2000</v>
      </c>
    </row>
    <row r="45" spans="1:7" ht="36.75" customHeight="1" thickBot="1" x14ac:dyDescent="0.25">
      <c r="A45" s="34">
        <v>71</v>
      </c>
      <c r="B45" s="30" t="s">
        <v>15</v>
      </c>
      <c r="C45" s="35">
        <f t="shared" ref="C45" si="24">+C46</f>
        <v>0</v>
      </c>
      <c r="D45" s="36">
        <f>+D46</f>
        <v>60798</v>
      </c>
      <c r="E45" s="36">
        <f>+E46</f>
        <v>288</v>
      </c>
      <c r="F45" s="36">
        <f t="shared" ref="F45:G45" si="25">+F46</f>
        <v>288</v>
      </c>
      <c r="G45" s="36">
        <f t="shared" si="25"/>
        <v>288</v>
      </c>
    </row>
    <row r="46" spans="1:7" ht="36.75" customHeight="1" thickBot="1" x14ac:dyDescent="0.25">
      <c r="A46" s="40">
        <v>4</v>
      </c>
      <c r="B46" s="37" t="s">
        <v>8</v>
      </c>
      <c r="C46" s="31">
        <f>+C47+C48</f>
        <v>0</v>
      </c>
      <c r="D46" s="32">
        <f>+D47+D48</f>
        <v>60798</v>
      </c>
      <c r="E46" s="32">
        <f t="shared" ref="E46:G46" si="26">+E47+E48</f>
        <v>288</v>
      </c>
      <c r="F46" s="32">
        <f t="shared" si="26"/>
        <v>288</v>
      </c>
      <c r="G46" s="32">
        <f t="shared" si="26"/>
        <v>288</v>
      </c>
    </row>
    <row r="47" spans="1:7" ht="36.75" customHeight="1" thickBot="1" x14ac:dyDescent="0.25">
      <c r="A47" s="40">
        <v>42</v>
      </c>
      <c r="B47" s="39" t="s">
        <v>9</v>
      </c>
      <c r="C47" s="41">
        <v>0</v>
      </c>
      <c r="D47" s="43">
        <v>30798</v>
      </c>
      <c r="E47" s="32">
        <v>188</v>
      </c>
      <c r="F47" s="32">
        <v>188</v>
      </c>
      <c r="G47" s="32">
        <v>188</v>
      </c>
    </row>
    <row r="48" spans="1:7" ht="36.75" customHeight="1" thickBot="1" x14ac:dyDescent="0.25">
      <c r="A48" s="40">
        <v>45</v>
      </c>
      <c r="B48" s="39" t="s">
        <v>12</v>
      </c>
      <c r="C48" s="41">
        <v>0</v>
      </c>
      <c r="D48" s="43">
        <v>30000</v>
      </c>
      <c r="E48" s="32">
        <v>100</v>
      </c>
      <c r="F48" s="32">
        <v>100</v>
      </c>
      <c r="G48" s="32">
        <v>100</v>
      </c>
    </row>
    <row r="49" spans="1:7" ht="28.5" customHeight="1" thickBot="1" x14ac:dyDescent="0.25">
      <c r="A49" s="33" t="s">
        <v>28</v>
      </c>
      <c r="B49" s="30" t="s">
        <v>29</v>
      </c>
      <c r="C49" s="35">
        <f t="shared" ref="C49:D49" si="27">+C50+C56</f>
        <v>0</v>
      </c>
      <c r="D49" s="36">
        <f t="shared" si="27"/>
        <v>258276</v>
      </c>
      <c r="E49" s="36">
        <f>+E50+E56</f>
        <v>0</v>
      </c>
      <c r="F49" s="36">
        <f t="shared" ref="F49:G49" si="28">+F50+F56</f>
        <v>0</v>
      </c>
      <c r="G49" s="36">
        <f t="shared" si="28"/>
        <v>0</v>
      </c>
    </row>
    <row r="50" spans="1:7" ht="28.5" customHeight="1" thickBot="1" x14ac:dyDescent="0.25">
      <c r="A50" s="34">
        <v>31</v>
      </c>
      <c r="B50" s="30" t="s">
        <v>10</v>
      </c>
      <c r="C50" s="35">
        <f t="shared" ref="C50:D50" si="29">+C51+C54</f>
        <v>0</v>
      </c>
      <c r="D50" s="36">
        <f t="shared" si="29"/>
        <v>38742</v>
      </c>
      <c r="E50" s="36">
        <f>+E51+E54</f>
        <v>0</v>
      </c>
      <c r="F50" s="36">
        <f t="shared" ref="F50:G50" si="30">+F51+F54</f>
        <v>0</v>
      </c>
      <c r="G50" s="36">
        <f t="shared" si="30"/>
        <v>0</v>
      </c>
    </row>
    <row r="51" spans="1:7" ht="28.5" customHeight="1" thickBot="1" x14ac:dyDescent="0.25">
      <c r="A51" s="38">
        <v>3</v>
      </c>
      <c r="B51" s="37" t="s">
        <v>16</v>
      </c>
      <c r="C51" s="31">
        <f t="shared" ref="C51:D51" si="31">+C52+C53</f>
        <v>0</v>
      </c>
      <c r="D51" s="32">
        <f t="shared" si="31"/>
        <v>5056</v>
      </c>
      <c r="E51" s="32">
        <f>+E52+E53</f>
        <v>0</v>
      </c>
      <c r="F51" s="32">
        <f t="shared" ref="F51:G51" si="32">+F52+F53</f>
        <v>0</v>
      </c>
      <c r="G51" s="32">
        <f t="shared" si="32"/>
        <v>0</v>
      </c>
    </row>
    <row r="52" spans="1:7" ht="28.5" customHeight="1" thickBot="1" x14ac:dyDescent="0.25">
      <c r="A52" s="40">
        <v>31</v>
      </c>
      <c r="B52" s="46" t="s">
        <v>22</v>
      </c>
      <c r="C52" s="47">
        <v>0</v>
      </c>
      <c r="D52" s="48">
        <v>3634</v>
      </c>
      <c r="E52" s="32">
        <v>0</v>
      </c>
      <c r="F52" s="32">
        <v>0</v>
      </c>
      <c r="G52" s="32">
        <v>0</v>
      </c>
    </row>
    <row r="53" spans="1:7" ht="28.5" customHeight="1" thickBot="1" x14ac:dyDescent="0.25">
      <c r="A53" s="40">
        <v>32</v>
      </c>
      <c r="B53" s="37" t="s">
        <v>17</v>
      </c>
      <c r="C53" s="41">
        <v>0</v>
      </c>
      <c r="D53" s="42">
        <v>1422</v>
      </c>
      <c r="E53" s="32">
        <v>0</v>
      </c>
      <c r="F53" s="32">
        <v>0</v>
      </c>
      <c r="G53" s="32">
        <v>0</v>
      </c>
    </row>
    <row r="54" spans="1:7" ht="28.5" customHeight="1" thickBot="1" x14ac:dyDescent="0.25">
      <c r="A54" s="38">
        <v>4</v>
      </c>
      <c r="B54" s="37" t="s">
        <v>8</v>
      </c>
      <c r="C54" s="31">
        <f t="shared" ref="C54:D54" si="33">+C55</f>
        <v>0</v>
      </c>
      <c r="D54" s="32">
        <f t="shared" si="33"/>
        <v>33686</v>
      </c>
      <c r="E54" s="32">
        <f>+E55</f>
        <v>0</v>
      </c>
      <c r="F54" s="32">
        <f t="shared" ref="F54:G54" si="34">+F55</f>
        <v>0</v>
      </c>
      <c r="G54" s="32">
        <f t="shared" si="34"/>
        <v>0</v>
      </c>
    </row>
    <row r="55" spans="1:7" ht="39.75" customHeight="1" thickBot="1" x14ac:dyDescent="0.25">
      <c r="A55" s="40">
        <v>42</v>
      </c>
      <c r="B55" s="39" t="s">
        <v>9</v>
      </c>
      <c r="C55" s="41">
        <v>0</v>
      </c>
      <c r="D55" s="43">
        <v>33686</v>
      </c>
      <c r="E55" s="28">
        <v>0</v>
      </c>
      <c r="F55" s="32">
        <v>0</v>
      </c>
      <c r="G55" s="32">
        <v>0</v>
      </c>
    </row>
    <row r="56" spans="1:7" ht="28.5" customHeight="1" thickBot="1" x14ac:dyDescent="0.25">
      <c r="A56" s="34">
        <v>52</v>
      </c>
      <c r="B56" s="30" t="s">
        <v>13</v>
      </c>
      <c r="C56" s="35">
        <f t="shared" ref="C56:D56" si="35">+C57+C60</f>
        <v>0</v>
      </c>
      <c r="D56" s="36">
        <f t="shared" si="35"/>
        <v>219534</v>
      </c>
      <c r="E56" s="36">
        <f>+E57+E60</f>
        <v>0</v>
      </c>
      <c r="F56" s="36">
        <f t="shared" ref="F56" si="36">+F57+F60</f>
        <v>0</v>
      </c>
      <c r="G56" s="36">
        <f t="shared" ref="G56" si="37">+G57+G60</f>
        <v>0</v>
      </c>
    </row>
    <row r="57" spans="1:7" ht="28.5" customHeight="1" thickBot="1" x14ac:dyDescent="0.25">
      <c r="A57" s="38">
        <v>3</v>
      </c>
      <c r="B57" s="37" t="s">
        <v>16</v>
      </c>
      <c r="C57" s="31">
        <f t="shared" ref="C57:D57" si="38">+C58+C59</f>
        <v>0</v>
      </c>
      <c r="D57" s="32">
        <f t="shared" si="38"/>
        <v>28651</v>
      </c>
      <c r="E57" s="32">
        <f>+E58+E59</f>
        <v>0</v>
      </c>
      <c r="F57" s="32">
        <f t="shared" ref="F57" si="39">+F58+F59</f>
        <v>0</v>
      </c>
      <c r="G57" s="32">
        <f t="shared" ref="G57" si="40">+G58+G59</f>
        <v>0</v>
      </c>
    </row>
    <row r="58" spans="1:7" ht="28.5" customHeight="1" thickBot="1" x14ac:dyDescent="0.25">
      <c r="A58" s="40">
        <v>31</v>
      </c>
      <c r="B58" s="46" t="s">
        <v>22</v>
      </c>
      <c r="C58" s="47">
        <v>0</v>
      </c>
      <c r="D58" s="48">
        <v>20590</v>
      </c>
      <c r="E58" s="32">
        <v>0</v>
      </c>
      <c r="F58" s="32">
        <v>0</v>
      </c>
      <c r="G58" s="32">
        <v>0</v>
      </c>
    </row>
    <row r="59" spans="1:7" ht="28.5" customHeight="1" thickBot="1" x14ac:dyDescent="0.25">
      <c r="A59" s="40">
        <v>32</v>
      </c>
      <c r="B59" s="37" t="s">
        <v>17</v>
      </c>
      <c r="C59" s="41">
        <v>0</v>
      </c>
      <c r="D59" s="42">
        <v>8061</v>
      </c>
      <c r="E59" s="32">
        <v>0</v>
      </c>
      <c r="F59" s="32">
        <v>0</v>
      </c>
      <c r="G59" s="32">
        <v>0</v>
      </c>
    </row>
    <row r="60" spans="1:7" ht="28.5" customHeight="1" thickBot="1" x14ac:dyDescent="0.25">
      <c r="A60" s="38">
        <v>4</v>
      </c>
      <c r="B60" s="37" t="s">
        <v>8</v>
      </c>
      <c r="C60" s="31">
        <f t="shared" ref="C60:D60" si="41">+C61</f>
        <v>0</v>
      </c>
      <c r="D60" s="32">
        <f t="shared" si="41"/>
        <v>190883</v>
      </c>
      <c r="E60" s="32">
        <f>+E61</f>
        <v>0</v>
      </c>
      <c r="F60" s="32">
        <f t="shared" ref="F60" si="42">+F61</f>
        <v>0</v>
      </c>
      <c r="G60" s="32">
        <f t="shared" ref="G60" si="43">+G61</f>
        <v>0</v>
      </c>
    </row>
    <row r="61" spans="1:7" ht="42" customHeight="1" thickBot="1" x14ac:dyDescent="0.25">
      <c r="A61" s="40">
        <v>42</v>
      </c>
      <c r="B61" s="39" t="s">
        <v>9</v>
      </c>
      <c r="C61" s="41">
        <v>0</v>
      </c>
      <c r="D61" s="43">
        <v>190883</v>
      </c>
      <c r="E61" s="28">
        <v>0</v>
      </c>
      <c r="F61" s="32">
        <v>0</v>
      </c>
      <c r="G61" s="32">
        <v>0</v>
      </c>
    </row>
    <row r="62" spans="1:7" ht="42" customHeight="1" thickBot="1" x14ac:dyDescent="0.25">
      <c r="A62" s="33" t="s">
        <v>36</v>
      </c>
      <c r="B62" s="30" t="s">
        <v>37</v>
      </c>
      <c r="C62" s="35">
        <f t="shared" ref="C62:D62" si="44">+C63+C69</f>
        <v>0</v>
      </c>
      <c r="D62" s="36">
        <f t="shared" si="44"/>
        <v>426508</v>
      </c>
      <c r="E62" s="36">
        <v>0</v>
      </c>
      <c r="F62" s="36">
        <v>0</v>
      </c>
      <c r="G62" s="36">
        <f t="shared" ref="G62" si="45">+G63+G69</f>
        <v>0</v>
      </c>
    </row>
    <row r="63" spans="1:7" ht="42" customHeight="1" thickBot="1" x14ac:dyDescent="0.25">
      <c r="A63" s="34">
        <v>581</v>
      </c>
      <c r="B63" s="30" t="s">
        <v>27</v>
      </c>
      <c r="C63" s="35">
        <f t="shared" ref="C63:D63" si="46">+C64+C67</f>
        <v>0</v>
      </c>
      <c r="D63" s="36">
        <f t="shared" si="46"/>
        <v>426508</v>
      </c>
      <c r="E63" s="36">
        <f>+E64+E67</f>
        <v>0</v>
      </c>
      <c r="F63" s="36">
        <f t="shared" ref="F63:G63" si="47">+F64+F67</f>
        <v>0</v>
      </c>
      <c r="G63" s="36">
        <f t="shared" si="47"/>
        <v>0</v>
      </c>
    </row>
    <row r="64" spans="1:7" ht="42" customHeight="1" thickBot="1" x14ac:dyDescent="0.25">
      <c r="A64" s="38">
        <v>3</v>
      </c>
      <c r="B64" s="37" t="s">
        <v>16</v>
      </c>
      <c r="C64" s="31">
        <f t="shared" ref="C64:D64" si="48">+C65+C66</f>
        <v>0</v>
      </c>
      <c r="D64" s="32">
        <f t="shared" si="48"/>
        <v>155799</v>
      </c>
      <c r="E64" s="32">
        <f>+E65+E66</f>
        <v>0</v>
      </c>
      <c r="F64" s="32">
        <f t="shared" ref="F64:G64" si="49">+F65+F66</f>
        <v>0</v>
      </c>
      <c r="G64" s="32">
        <f t="shared" si="49"/>
        <v>0</v>
      </c>
    </row>
    <row r="65" spans="1:7" ht="42" customHeight="1" thickBot="1" x14ac:dyDescent="0.25">
      <c r="A65" s="40">
        <v>31</v>
      </c>
      <c r="B65" s="46" t="s">
        <v>22</v>
      </c>
      <c r="C65" s="47">
        <v>0</v>
      </c>
      <c r="D65" s="48">
        <v>137745</v>
      </c>
      <c r="E65" s="32">
        <v>0</v>
      </c>
      <c r="F65" s="32">
        <v>0</v>
      </c>
      <c r="G65" s="32">
        <v>0</v>
      </c>
    </row>
    <row r="66" spans="1:7" ht="42" customHeight="1" thickBot="1" x14ac:dyDescent="0.25">
      <c r="A66" s="40">
        <v>32</v>
      </c>
      <c r="B66" s="37" t="s">
        <v>17</v>
      </c>
      <c r="C66" s="41">
        <v>0</v>
      </c>
      <c r="D66" s="42">
        <v>18054</v>
      </c>
      <c r="E66" s="32">
        <v>0</v>
      </c>
      <c r="F66" s="32">
        <v>0</v>
      </c>
      <c r="G66" s="32">
        <v>0</v>
      </c>
    </row>
    <row r="67" spans="1:7" ht="42" customHeight="1" thickBot="1" x14ac:dyDescent="0.25">
      <c r="A67" s="38">
        <v>4</v>
      </c>
      <c r="B67" s="37" t="s">
        <v>8</v>
      </c>
      <c r="C67" s="31">
        <f t="shared" ref="C67:D67" si="50">+C68</f>
        <v>0</v>
      </c>
      <c r="D67" s="32">
        <f t="shared" si="50"/>
        <v>270709</v>
      </c>
      <c r="E67" s="32">
        <f>+E68</f>
        <v>0</v>
      </c>
      <c r="F67" s="32">
        <f t="shared" ref="F67:G67" si="51">+F68</f>
        <v>0</v>
      </c>
      <c r="G67" s="32">
        <f t="shared" si="51"/>
        <v>0</v>
      </c>
    </row>
    <row r="68" spans="1:7" ht="42" customHeight="1" thickBot="1" x14ac:dyDescent="0.25">
      <c r="A68" s="40">
        <v>45</v>
      </c>
      <c r="B68" s="39" t="s">
        <v>12</v>
      </c>
      <c r="C68" s="41">
        <v>0</v>
      </c>
      <c r="D68" s="43">
        <v>270709</v>
      </c>
      <c r="E68" s="28">
        <v>0</v>
      </c>
      <c r="F68" s="32">
        <v>0</v>
      </c>
      <c r="G68" s="32">
        <v>0</v>
      </c>
    </row>
    <row r="69" spans="1:7" ht="42" customHeight="1" thickBot="1" x14ac:dyDescent="0.25">
      <c r="A69" s="51" t="s">
        <v>39</v>
      </c>
      <c r="B69" s="30" t="s">
        <v>35</v>
      </c>
      <c r="C69" s="35">
        <f t="shared" ref="C69:D69" si="52">+C70+C76</f>
        <v>0</v>
      </c>
      <c r="D69" s="36">
        <f t="shared" si="52"/>
        <v>0</v>
      </c>
      <c r="E69" s="36">
        <f>+E70+E76</f>
        <v>32011</v>
      </c>
      <c r="F69" s="36">
        <f t="shared" ref="F69:G69" si="53">+F70+F76</f>
        <v>11362</v>
      </c>
      <c r="G69" s="36">
        <f t="shared" si="53"/>
        <v>0</v>
      </c>
    </row>
    <row r="70" spans="1:7" ht="42" customHeight="1" thickBot="1" x14ac:dyDescent="0.25">
      <c r="A70" s="34">
        <v>31</v>
      </c>
      <c r="B70" s="30" t="s">
        <v>10</v>
      </c>
      <c r="C70" s="35">
        <f t="shared" ref="C70:D70" si="54">+C71+C74</f>
        <v>0</v>
      </c>
      <c r="D70" s="36">
        <f t="shared" si="54"/>
        <v>0</v>
      </c>
      <c r="E70" s="36">
        <f>+E71+E74</f>
        <v>4802</v>
      </c>
      <c r="F70" s="36">
        <f t="shared" ref="F70:G70" si="55">+F71+F74</f>
        <v>1704</v>
      </c>
      <c r="G70" s="36">
        <f t="shared" si="55"/>
        <v>0</v>
      </c>
    </row>
    <row r="71" spans="1:7" ht="42" customHeight="1" thickBot="1" x14ac:dyDescent="0.25">
      <c r="A71" s="38">
        <v>3</v>
      </c>
      <c r="B71" s="37" t="s">
        <v>16</v>
      </c>
      <c r="C71" s="31">
        <f t="shared" ref="C71:D71" si="56">+C72+C73</f>
        <v>0</v>
      </c>
      <c r="D71" s="32">
        <f t="shared" si="56"/>
        <v>0</v>
      </c>
      <c r="E71" s="32">
        <f>+E72+E73</f>
        <v>4559</v>
      </c>
      <c r="F71" s="32">
        <f t="shared" ref="F71:G71" si="57">+F72+F73</f>
        <v>1704</v>
      </c>
      <c r="G71" s="32">
        <f t="shared" si="57"/>
        <v>0</v>
      </c>
    </row>
    <row r="72" spans="1:7" ht="42" customHeight="1" thickBot="1" x14ac:dyDescent="0.25">
      <c r="A72" s="40">
        <v>31</v>
      </c>
      <c r="B72" s="46" t="s">
        <v>22</v>
      </c>
      <c r="C72" s="47">
        <v>0</v>
      </c>
      <c r="D72" s="48">
        <v>0</v>
      </c>
      <c r="E72" s="32">
        <v>3330</v>
      </c>
      <c r="F72" s="32">
        <v>900</v>
      </c>
      <c r="G72" s="32">
        <v>0</v>
      </c>
    </row>
    <row r="73" spans="1:7" ht="42" customHeight="1" thickBot="1" x14ac:dyDescent="0.25">
      <c r="A73" s="40">
        <v>32</v>
      </c>
      <c r="B73" s="37" t="s">
        <v>17</v>
      </c>
      <c r="C73" s="41">
        <v>0</v>
      </c>
      <c r="D73" s="42">
        <v>0</v>
      </c>
      <c r="E73" s="32">
        <v>1229</v>
      </c>
      <c r="F73" s="32">
        <v>804</v>
      </c>
      <c r="G73" s="32">
        <v>0</v>
      </c>
    </row>
    <row r="74" spans="1:7" ht="42" customHeight="1" thickBot="1" x14ac:dyDescent="0.25">
      <c r="A74" s="38">
        <v>4</v>
      </c>
      <c r="B74" s="37" t="s">
        <v>8</v>
      </c>
      <c r="C74" s="31">
        <f t="shared" ref="C74:D74" si="58">+C75</f>
        <v>0</v>
      </c>
      <c r="D74" s="32">
        <f t="shared" si="58"/>
        <v>0</v>
      </c>
      <c r="E74" s="32">
        <f>+E75</f>
        <v>243</v>
      </c>
      <c r="F74" s="32">
        <f t="shared" ref="F74:G74" si="59">+F75</f>
        <v>0</v>
      </c>
      <c r="G74" s="32">
        <f t="shared" si="59"/>
        <v>0</v>
      </c>
    </row>
    <row r="75" spans="1:7" ht="42" customHeight="1" thickBot="1" x14ac:dyDescent="0.25">
      <c r="A75" s="40">
        <v>42</v>
      </c>
      <c r="B75" s="39" t="s">
        <v>9</v>
      </c>
      <c r="C75" s="41">
        <v>0</v>
      </c>
      <c r="D75" s="43">
        <v>0</v>
      </c>
      <c r="E75" s="28">
        <v>243</v>
      </c>
      <c r="F75" s="32">
        <v>0</v>
      </c>
      <c r="G75" s="32">
        <v>0</v>
      </c>
    </row>
    <row r="76" spans="1:7" ht="42" customHeight="1" thickBot="1" x14ac:dyDescent="0.25">
      <c r="A76" s="50">
        <v>563</v>
      </c>
      <c r="B76" s="15" t="s">
        <v>38</v>
      </c>
      <c r="C76" s="35">
        <f t="shared" ref="C76:D76" si="60">+C77+C80</f>
        <v>0</v>
      </c>
      <c r="D76" s="36">
        <f t="shared" si="60"/>
        <v>0</v>
      </c>
      <c r="E76" s="36">
        <f>+E77+E80</f>
        <v>27209</v>
      </c>
      <c r="F76" s="36">
        <f t="shared" ref="F76:G76" si="61">+F77+F80</f>
        <v>9658</v>
      </c>
      <c r="G76" s="36">
        <f t="shared" si="61"/>
        <v>0</v>
      </c>
    </row>
    <row r="77" spans="1:7" ht="42" customHeight="1" thickBot="1" x14ac:dyDescent="0.25">
      <c r="A77" s="38">
        <v>3</v>
      </c>
      <c r="B77" s="37" t="s">
        <v>16</v>
      </c>
      <c r="C77" s="31">
        <f t="shared" ref="C77:D77" si="62">+C78+C79</f>
        <v>0</v>
      </c>
      <c r="D77" s="32">
        <f t="shared" si="62"/>
        <v>0</v>
      </c>
      <c r="E77" s="32">
        <f>+E78+E79</f>
        <v>25832</v>
      </c>
      <c r="F77" s="32">
        <f t="shared" ref="F77:G77" si="63">+F78+F79</f>
        <v>9658</v>
      </c>
      <c r="G77" s="32">
        <f t="shared" si="63"/>
        <v>0</v>
      </c>
    </row>
    <row r="78" spans="1:7" ht="42" customHeight="1" thickBot="1" x14ac:dyDescent="0.25">
      <c r="A78" s="40">
        <v>31</v>
      </c>
      <c r="B78" s="46" t="s">
        <v>22</v>
      </c>
      <c r="C78" s="47">
        <v>0</v>
      </c>
      <c r="D78" s="48">
        <v>0</v>
      </c>
      <c r="E78" s="32">
        <v>18870</v>
      </c>
      <c r="F78" s="32">
        <v>5100</v>
      </c>
      <c r="G78" s="32">
        <v>0</v>
      </c>
    </row>
    <row r="79" spans="1:7" ht="42" customHeight="1" thickBot="1" x14ac:dyDescent="0.25">
      <c r="A79" s="40">
        <v>32</v>
      </c>
      <c r="B79" s="37" t="s">
        <v>17</v>
      </c>
      <c r="C79" s="41">
        <v>0</v>
      </c>
      <c r="D79" s="42">
        <v>0</v>
      </c>
      <c r="E79" s="32">
        <v>6962</v>
      </c>
      <c r="F79" s="32">
        <v>4558</v>
      </c>
      <c r="G79" s="32">
        <v>0</v>
      </c>
    </row>
    <row r="80" spans="1:7" ht="42" customHeight="1" thickBot="1" x14ac:dyDescent="0.25">
      <c r="A80" s="38">
        <v>4</v>
      </c>
      <c r="B80" s="37" t="s">
        <v>8</v>
      </c>
      <c r="C80" s="31">
        <f t="shared" ref="C80:D80" si="64">+C81</f>
        <v>0</v>
      </c>
      <c r="D80" s="32">
        <f t="shared" si="64"/>
        <v>0</v>
      </c>
      <c r="E80" s="32">
        <f>+E81</f>
        <v>1377</v>
      </c>
      <c r="F80" s="32">
        <f t="shared" ref="F80:G80" si="65">+F81</f>
        <v>0</v>
      </c>
      <c r="G80" s="32">
        <f t="shared" si="65"/>
        <v>0</v>
      </c>
    </row>
    <row r="81" spans="1:8" ht="42" customHeight="1" thickBot="1" x14ac:dyDescent="0.25">
      <c r="A81" s="40">
        <v>42</v>
      </c>
      <c r="B81" s="39" t="s">
        <v>9</v>
      </c>
      <c r="C81" s="41">
        <v>0</v>
      </c>
      <c r="D81" s="43">
        <v>0</v>
      </c>
      <c r="E81" s="28">
        <v>1377</v>
      </c>
      <c r="F81" s="32">
        <v>0</v>
      </c>
      <c r="G81" s="32">
        <v>0</v>
      </c>
    </row>
    <row r="82" spans="1:8" ht="28.5" customHeight="1" thickBot="1" x14ac:dyDescent="0.25">
      <c r="A82" s="29">
        <v>3605</v>
      </c>
      <c r="B82" s="30" t="s">
        <v>19</v>
      </c>
      <c r="C82" s="31">
        <f t="shared" ref="C82:D82" si="66">+C83</f>
        <v>214445585.69</v>
      </c>
      <c r="D82" s="32">
        <f t="shared" si="66"/>
        <v>230077775</v>
      </c>
      <c r="E82" s="32">
        <f>+E83</f>
        <v>244283332</v>
      </c>
      <c r="F82" s="32">
        <f t="shared" ref="F82:G82" si="67">+F83</f>
        <v>255806843</v>
      </c>
      <c r="G82" s="32">
        <f t="shared" si="67"/>
        <v>268545041</v>
      </c>
    </row>
    <row r="83" spans="1:8" ht="28.5" customHeight="1" thickBot="1" x14ac:dyDescent="0.25">
      <c r="A83" s="33" t="s">
        <v>20</v>
      </c>
      <c r="B83" s="30" t="s">
        <v>21</v>
      </c>
      <c r="C83" s="31">
        <f>+C84+C87+C94+C105+C110+C101</f>
        <v>214445585.69</v>
      </c>
      <c r="D83" s="32">
        <f>+D84+D87+D94+D105+D110+D101</f>
        <v>230077775</v>
      </c>
      <c r="E83" s="32">
        <f>+E84+E87+E94+E105+E110+E101</f>
        <v>244283332</v>
      </c>
      <c r="F83" s="32">
        <f>+F84+F87+F94+F105+F110+F101</f>
        <v>255806843</v>
      </c>
      <c r="G83" s="32">
        <f>+G84+G87+G94+G105+G110+G101</f>
        <v>268545041</v>
      </c>
    </row>
    <row r="84" spans="1:8" ht="28.5" customHeight="1" thickBot="1" x14ac:dyDescent="0.25">
      <c r="A84" s="34">
        <v>11</v>
      </c>
      <c r="B84" s="30" t="s">
        <v>7</v>
      </c>
      <c r="C84" s="35">
        <f t="shared" ref="C84:D84" si="68">+C85</f>
        <v>7299741.4400000004</v>
      </c>
      <c r="D84" s="36">
        <f t="shared" si="68"/>
        <v>5494523</v>
      </c>
      <c r="E84" s="36">
        <f>+E85</f>
        <v>1250140</v>
      </c>
      <c r="F84" s="36">
        <f t="shared" ref="F84:G84" si="69">+F85</f>
        <v>1250140</v>
      </c>
      <c r="G84" s="36">
        <f t="shared" si="69"/>
        <v>1250140</v>
      </c>
    </row>
    <row r="85" spans="1:8" ht="28.5" customHeight="1" thickBot="1" x14ac:dyDescent="0.25">
      <c r="A85" s="38">
        <v>3</v>
      </c>
      <c r="B85" s="37" t="s">
        <v>16</v>
      </c>
      <c r="C85" s="31">
        <f>+C86</f>
        <v>7299741.4400000004</v>
      </c>
      <c r="D85" s="32">
        <f>+D86</f>
        <v>5494523</v>
      </c>
      <c r="E85" s="32">
        <f>+E86</f>
        <v>1250140</v>
      </c>
      <c r="F85" s="32">
        <f>+F86</f>
        <v>1250140</v>
      </c>
      <c r="G85" s="32">
        <f>+G86</f>
        <v>1250140</v>
      </c>
    </row>
    <row r="86" spans="1:8" ht="28.5" customHeight="1" thickBot="1" x14ac:dyDescent="0.25">
      <c r="A86" s="40">
        <v>32</v>
      </c>
      <c r="B86" s="46" t="s">
        <v>17</v>
      </c>
      <c r="C86" s="47">
        <v>7299741.4400000004</v>
      </c>
      <c r="D86" s="48">
        <v>5494523</v>
      </c>
      <c r="E86" s="32">
        <v>1250140</v>
      </c>
      <c r="F86" s="32">
        <v>1250140</v>
      </c>
      <c r="G86" s="32">
        <v>1250140</v>
      </c>
      <c r="H86" s="45"/>
    </row>
    <row r="87" spans="1:8" ht="28.5" customHeight="1" thickBot="1" x14ac:dyDescent="0.25">
      <c r="A87" s="34">
        <v>31</v>
      </c>
      <c r="B87" s="30" t="s">
        <v>10</v>
      </c>
      <c r="C87" s="35">
        <f t="shared" ref="C87:D87" si="70">+C88</f>
        <v>656599.97000000009</v>
      </c>
      <c r="D87" s="36">
        <f t="shared" si="70"/>
        <v>631900</v>
      </c>
      <c r="E87" s="36">
        <f>+E88</f>
        <v>595200</v>
      </c>
      <c r="F87" s="36">
        <f t="shared" ref="F87:G87" si="71">+F88</f>
        <v>595200</v>
      </c>
      <c r="G87" s="36">
        <f t="shared" si="71"/>
        <v>595200</v>
      </c>
    </row>
    <row r="88" spans="1:8" ht="28.5" customHeight="1" thickBot="1" x14ac:dyDescent="0.25">
      <c r="A88" s="38">
        <v>3</v>
      </c>
      <c r="B88" s="37" t="s">
        <v>16</v>
      </c>
      <c r="C88" s="31">
        <f t="shared" ref="C88:D88" si="72">+C89+C90+C91+C92+C93</f>
        <v>656599.97000000009</v>
      </c>
      <c r="D88" s="32">
        <f t="shared" si="72"/>
        <v>631900</v>
      </c>
      <c r="E88" s="32">
        <f>+E89+E90+E91+E92+E93</f>
        <v>595200</v>
      </c>
      <c r="F88" s="32">
        <f t="shared" ref="F88:G88" si="73">+F89+F90+F91+F92+F93</f>
        <v>595200</v>
      </c>
      <c r="G88" s="32">
        <f t="shared" si="73"/>
        <v>595200</v>
      </c>
    </row>
    <row r="89" spans="1:8" ht="28.5" customHeight="1" thickBot="1" x14ac:dyDescent="0.25">
      <c r="A89" s="40">
        <v>31</v>
      </c>
      <c r="B89" s="46" t="s">
        <v>22</v>
      </c>
      <c r="C89" s="47">
        <v>548746.75</v>
      </c>
      <c r="D89" s="48">
        <v>540400</v>
      </c>
      <c r="E89" s="32">
        <v>502400</v>
      </c>
      <c r="F89" s="32">
        <v>502400</v>
      </c>
      <c r="G89" s="32">
        <v>502400</v>
      </c>
      <c r="H89" s="45"/>
    </row>
    <row r="90" spans="1:8" ht="28.5" customHeight="1" thickBot="1" x14ac:dyDescent="0.25">
      <c r="A90" s="40">
        <v>32</v>
      </c>
      <c r="B90" s="37" t="s">
        <v>17</v>
      </c>
      <c r="C90" s="41">
        <v>106077.56</v>
      </c>
      <c r="D90" s="42">
        <v>88100</v>
      </c>
      <c r="E90" s="32">
        <v>89400</v>
      </c>
      <c r="F90" s="32">
        <v>89400</v>
      </c>
      <c r="G90" s="32">
        <v>89400</v>
      </c>
    </row>
    <row r="91" spans="1:8" ht="28.5" customHeight="1" thickBot="1" x14ac:dyDescent="0.25">
      <c r="A91" s="40">
        <v>34</v>
      </c>
      <c r="B91" s="46" t="s">
        <v>23</v>
      </c>
      <c r="C91" s="47">
        <v>1775.66</v>
      </c>
      <c r="D91" s="48">
        <v>2290</v>
      </c>
      <c r="E91" s="32">
        <v>2290</v>
      </c>
      <c r="F91" s="32">
        <v>2290</v>
      </c>
      <c r="G91" s="32">
        <v>2290</v>
      </c>
    </row>
    <row r="92" spans="1:8" ht="36.75" customHeight="1" thickBot="1" x14ac:dyDescent="0.25">
      <c r="A92" s="40">
        <v>37</v>
      </c>
      <c r="B92" s="46" t="s">
        <v>24</v>
      </c>
      <c r="C92" s="47">
        <v>0</v>
      </c>
      <c r="D92" s="48">
        <v>1000</v>
      </c>
      <c r="E92" s="32">
        <v>1000</v>
      </c>
      <c r="F92" s="32">
        <v>1000</v>
      </c>
      <c r="G92" s="32">
        <v>1000</v>
      </c>
    </row>
    <row r="93" spans="1:8" ht="36.75" customHeight="1" thickBot="1" x14ac:dyDescent="0.25">
      <c r="A93" s="40">
        <v>38</v>
      </c>
      <c r="B93" s="46" t="s">
        <v>30</v>
      </c>
      <c r="C93" s="47">
        <v>0</v>
      </c>
      <c r="D93" s="48">
        <v>110</v>
      </c>
      <c r="E93" s="32">
        <v>110</v>
      </c>
      <c r="F93" s="32">
        <v>110</v>
      </c>
      <c r="G93" s="32">
        <v>110</v>
      </c>
    </row>
    <row r="94" spans="1:8" ht="28.5" customHeight="1" thickBot="1" x14ac:dyDescent="0.25">
      <c r="A94" s="34">
        <v>43</v>
      </c>
      <c r="B94" s="30" t="s">
        <v>18</v>
      </c>
      <c r="C94" s="35">
        <f t="shared" ref="C94:D94" si="74">+C95</f>
        <v>201843499.25999999</v>
      </c>
      <c r="D94" s="36">
        <f t="shared" si="74"/>
        <v>223629177</v>
      </c>
      <c r="E94" s="36">
        <f>+E95</f>
        <v>241808192</v>
      </c>
      <c r="F94" s="36">
        <f t="shared" ref="F94:G94" si="75">+F95</f>
        <v>253345341</v>
      </c>
      <c r="G94" s="36">
        <f t="shared" si="75"/>
        <v>266105504</v>
      </c>
    </row>
    <row r="95" spans="1:8" ht="28.5" customHeight="1" thickBot="1" x14ac:dyDescent="0.25">
      <c r="A95" s="38">
        <v>3</v>
      </c>
      <c r="B95" s="37" t="s">
        <v>16</v>
      </c>
      <c r="C95" s="31">
        <f t="shared" ref="C95:D95" si="76">+C96+C97+C98+C99+C100</f>
        <v>201843499.25999999</v>
      </c>
      <c r="D95" s="32">
        <f t="shared" si="76"/>
        <v>223629177</v>
      </c>
      <c r="E95" s="32">
        <f>+E96+E97+E98+E99+E100</f>
        <v>241808192</v>
      </c>
      <c r="F95" s="32">
        <f>+F96+F97+F98+F99+F100</f>
        <v>253345341</v>
      </c>
      <c r="G95" s="32">
        <f>+G96+G97+G98+G99+G100</f>
        <v>266105504</v>
      </c>
    </row>
    <row r="96" spans="1:8" ht="28.5" customHeight="1" thickBot="1" x14ac:dyDescent="0.25">
      <c r="A96" s="40">
        <v>31</v>
      </c>
      <c r="B96" s="46" t="s">
        <v>22</v>
      </c>
      <c r="C96" s="47">
        <v>113594162.73999999</v>
      </c>
      <c r="D96" s="48">
        <v>128569239</v>
      </c>
      <c r="E96" s="32">
        <v>132150274</v>
      </c>
      <c r="F96" s="32">
        <v>132795550</v>
      </c>
      <c r="G96" s="32">
        <v>133444052</v>
      </c>
    </row>
    <row r="97" spans="1:7" ht="28.5" customHeight="1" thickBot="1" x14ac:dyDescent="0.25">
      <c r="A97" s="40">
        <v>32</v>
      </c>
      <c r="B97" s="37" t="s">
        <v>17</v>
      </c>
      <c r="C97" s="41">
        <v>87426418.280000001</v>
      </c>
      <c r="D97" s="42">
        <v>92960035</v>
      </c>
      <c r="E97" s="32">
        <v>109561798</v>
      </c>
      <c r="F97" s="32">
        <v>120453671</v>
      </c>
      <c r="G97" s="32">
        <v>132565332</v>
      </c>
    </row>
    <row r="98" spans="1:7" ht="28.5" customHeight="1" thickBot="1" x14ac:dyDescent="0.25">
      <c r="A98" s="40">
        <v>34</v>
      </c>
      <c r="B98" s="46" t="s">
        <v>23</v>
      </c>
      <c r="C98" s="47">
        <v>14726.93</v>
      </c>
      <c r="D98" s="48">
        <v>1905500</v>
      </c>
      <c r="E98" s="32">
        <v>15500</v>
      </c>
      <c r="F98" s="32">
        <v>15500</v>
      </c>
      <c r="G98" s="32">
        <v>15500</v>
      </c>
    </row>
    <row r="99" spans="1:7" ht="35.25" customHeight="1" thickBot="1" x14ac:dyDescent="0.25">
      <c r="A99" s="40">
        <v>37</v>
      </c>
      <c r="B99" s="46" t="s">
        <v>24</v>
      </c>
      <c r="C99" s="47">
        <v>41650.15</v>
      </c>
      <c r="D99" s="48">
        <v>100000</v>
      </c>
      <c r="E99" s="32">
        <v>42000</v>
      </c>
      <c r="F99" s="32">
        <v>42000</v>
      </c>
      <c r="G99" s="32">
        <v>42000</v>
      </c>
    </row>
    <row r="100" spans="1:7" ht="35.25" customHeight="1" thickBot="1" x14ac:dyDescent="0.25">
      <c r="A100" s="40">
        <v>38</v>
      </c>
      <c r="B100" s="46" t="s">
        <v>30</v>
      </c>
      <c r="C100" s="47">
        <v>766541.16</v>
      </c>
      <c r="D100" s="48">
        <v>94403</v>
      </c>
      <c r="E100" s="32">
        <v>38620</v>
      </c>
      <c r="F100" s="32">
        <v>38620</v>
      </c>
      <c r="G100" s="32">
        <v>38620</v>
      </c>
    </row>
    <row r="101" spans="1:7" ht="35.25" customHeight="1" thickBot="1" x14ac:dyDescent="0.25">
      <c r="A101" s="34">
        <v>50</v>
      </c>
      <c r="B101" s="49" t="s">
        <v>34</v>
      </c>
      <c r="C101" s="35">
        <f t="shared" ref="C101:D101" si="77">+C102</f>
        <v>0</v>
      </c>
      <c r="D101" s="36">
        <f t="shared" si="77"/>
        <v>0</v>
      </c>
      <c r="E101" s="36">
        <f>+E102</f>
        <v>46586</v>
      </c>
      <c r="F101" s="36">
        <f t="shared" ref="F101:G101" si="78">+F102</f>
        <v>32948</v>
      </c>
      <c r="G101" s="36">
        <f t="shared" si="78"/>
        <v>10983</v>
      </c>
    </row>
    <row r="102" spans="1:7" ht="35.25" customHeight="1" thickBot="1" x14ac:dyDescent="0.25">
      <c r="A102" s="38">
        <v>3</v>
      </c>
      <c r="B102" s="37" t="s">
        <v>16</v>
      </c>
      <c r="C102" s="31">
        <f>+C103+C104</f>
        <v>0</v>
      </c>
      <c r="D102" s="32">
        <f t="shared" ref="D102:G102" si="79">+D103+D104</f>
        <v>0</v>
      </c>
      <c r="E102" s="32">
        <f t="shared" si="79"/>
        <v>46586</v>
      </c>
      <c r="F102" s="32">
        <f t="shared" si="79"/>
        <v>32948</v>
      </c>
      <c r="G102" s="32">
        <f t="shared" si="79"/>
        <v>10983</v>
      </c>
    </row>
    <row r="103" spans="1:7" ht="35.25" customHeight="1" thickBot="1" x14ac:dyDescent="0.25">
      <c r="A103" s="40">
        <v>32</v>
      </c>
      <c r="B103" s="37" t="s">
        <v>17</v>
      </c>
      <c r="C103" s="41">
        <v>0</v>
      </c>
      <c r="D103" s="42">
        <v>0</v>
      </c>
      <c r="E103" s="32">
        <v>43932</v>
      </c>
      <c r="F103" s="32">
        <v>32948</v>
      </c>
      <c r="G103" s="32">
        <v>10983</v>
      </c>
    </row>
    <row r="104" spans="1:7" ht="35.25" customHeight="1" thickBot="1" x14ac:dyDescent="0.25">
      <c r="A104" s="40">
        <v>37</v>
      </c>
      <c r="B104" s="46" t="s">
        <v>24</v>
      </c>
      <c r="C104" s="47">
        <v>0</v>
      </c>
      <c r="D104" s="48">
        <v>0</v>
      </c>
      <c r="E104" s="32">
        <v>2654</v>
      </c>
      <c r="F104" s="32">
        <v>0</v>
      </c>
      <c r="G104" s="32">
        <v>0</v>
      </c>
    </row>
    <row r="105" spans="1:7" ht="28.5" customHeight="1" thickBot="1" x14ac:dyDescent="0.25">
      <c r="A105" s="34">
        <v>52</v>
      </c>
      <c r="B105" s="30" t="s">
        <v>13</v>
      </c>
      <c r="C105" s="35">
        <f t="shared" ref="C105:D105" si="80">+C106</f>
        <v>4614060.41</v>
      </c>
      <c r="D105" s="36">
        <f t="shared" si="80"/>
        <v>199175</v>
      </c>
      <c r="E105" s="36">
        <f>+E106</f>
        <v>573214</v>
      </c>
      <c r="F105" s="36">
        <f t="shared" ref="F105:G105" si="81">+F106</f>
        <v>573214</v>
      </c>
      <c r="G105" s="36">
        <f t="shared" si="81"/>
        <v>573214</v>
      </c>
    </row>
    <row r="106" spans="1:7" ht="28.5" customHeight="1" thickBot="1" x14ac:dyDescent="0.25">
      <c r="A106" s="38">
        <v>3</v>
      </c>
      <c r="B106" s="37" t="s">
        <v>16</v>
      </c>
      <c r="C106" s="31">
        <f t="shared" ref="C106:D106" si="82">+C107+C108+C109</f>
        <v>4614060.41</v>
      </c>
      <c r="D106" s="32">
        <f t="shared" si="82"/>
        <v>199175</v>
      </c>
      <c r="E106" s="32">
        <f>+E107+E108+E109</f>
        <v>573214</v>
      </c>
      <c r="F106" s="32">
        <f t="shared" ref="F106:G106" si="83">+F107+F108+F109</f>
        <v>573214</v>
      </c>
      <c r="G106" s="32">
        <f t="shared" si="83"/>
        <v>573214</v>
      </c>
    </row>
    <row r="107" spans="1:7" ht="28.5" customHeight="1" thickBot="1" x14ac:dyDescent="0.25">
      <c r="A107" s="40">
        <v>31</v>
      </c>
      <c r="B107" s="46" t="s">
        <v>22</v>
      </c>
      <c r="C107" s="47">
        <v>216680.86</v>
      </c>
      <c r="D107" s="48">
        <v>149149</v>
      </c>
      <c r="E107" s="32">
        <v>563832</v>
      </c>
      <c r="F107" s="32">
        <v>563832</v>
      </c>
      <c r="G107" s="32">
        <v>563832</v>
      </c>
    </row>
    <row r="108" spans="1:7" ht="28.5" customHeight="1" thickBot="1" x14ac:dyDescent="0.25">
      <c r="A108" s="40">
        <v>32</v>
      </c>
      <c r="B108" s="37" t="s">
        <v>17</v>
      </c>
      <c r="C108" s="41">
        <v>4394725.09</v>
      </c>
      <c r="D108" s="42">
        <v>47372</v>
      </c>
      <c r="E108" s="32">
        <v>9382</v>
      </c>
      <c r="F108" s="32">
        <v>9382</v>
      </c>
      <c r="G108" s="32">
        <v>9382</v>
      </c>
    </row>
    <row r="109" spans="1:7" ht="28.5" customHeight="1" thickBot="1" x14ac:dyDescent="0.25">
      <c r="A109" s="40">
        <v>37</v>
      </c>
      <c r="B109" s="46" t="s">
        <v>24</v>
      </c>
      <c r="C109" s="47">
        <v>2654.46</v>
      </c>
      <c r="D109" s="48">
        <v>2654</v>
      </c>
      <c r="E109" s="32">
        <v>0</v>
      </c>
      <c r="F109" s="32">
        <v>0</v>
      </c>
      <c r="G109" s="32">
        <v>0</v>
      </c>
    </row>
    <row r="110" spans="1:7" ht="28.5" customHeight="1" thickBot="1" x14ac:dyDescent="0.25">
      <c r="A110" s="34">
        <v>61</v>
      </c>
      <c r="B110" s="30" t="s">
        <v>14</v>
      </c>
      <c r="C110" s="35">
        <f>+C111</f>
        <v>31684.61</v>
      </c>
      <c r="D110" s="36">
        <f t="shared" ref="D110" si="84">+D111</f>
        <v>123000</v>
      </c>
      <c r="E110" s="36">
        <f>+E111</f>
        <v>10000</v>
      </c>
      <c r="F110" s="36">
        <f t="shared" ref="F110:G110" si="85">+F111</f>
        <v>10000</v>
      </c>
      <c r="G110" s="36">
        <f t="shared" si="85"/>
        <v>10000</v>
      </c>
    </row>
    <row r="111" spans="1:7" ht="28.5" customHeight="1" thickBot="1" x14ac:dyDescent="0.25">
      <c r="A111" s="38">
        <v>3</v>
      </c>
      <c r="B111" s="37" t="s">
        <v>16</v>
      </c>
      <c r="C111" s="31">
        <f>+C112+C113</f>
        <v>31684.61</v>
      </c>
      <c r="D111" s="32">
        <f t="shared" ref="D111:G111" si="86">+D112+D113</f>
        <v>123000</v>
      </c>
      <c r="E111" s="32">
        <f t="shared" si="86"/>
        <v>10000</v>
      </c>
      <c r="F111" s="32">
        <f t="shared" si="86"/>
        <v>10000</v>
      </c>
      <c r="G111" s="32">
        <f t="shared" si="86"/>
        <v>10000</v>
      </c>
    </row>
    <row r="112" spans="1:7" ht="28.5" customHeight="1" thickBot="1" x14ac:dyDescent="0.25">
      <c r="A112" s="40">
        <v>32</v>
      </c>
      <c r="B112" s="37" t="s">
        <v>17</v>
      </c>
      <c r="C112" s="41">
        <v>31074.09</v>
      </c>
      <c r="D112" s="42">
        <v>123000</v>
      </c>
      <c r="E112" s="32">
        <v>10000</v>
      </c>
      <c r="F112" s="32">
        <v>10000</v>
      </c>
      <c r="G112" s="32">
        <v>10000</v>
      </c>
    </row>
    <row r="113" spans="1:7" ht="28.5" customHeight="1" thickBot="1" x14ac:dyDescent="0.25">
      <c r="A113" s="40">
        <v>37</v>
      </c>
      <c r="B113" s="46" t="s">
        <v>24</v>
      </c>
      <c r="C113" s="41">
        <v>610.52</v>
      </c>
      <c r="D113" s="42">
        <v>0</v>
      </c>
      <c r="E113" s="32">
        <v>0</v>
      </c>
      <c r="F113" s="32">
        <v>0</v>
      </c>
      <c r="G113" s="32">
        <v>0</v>
      </c>
    </row>
  </sheetData>
  <mergeCells count="2">
    <mergeCell ref="A3:G3"/>
    <mergeCell ref="A4:G4"/>
  </mergeCells>
  <pageMargins left="0.31496062992125984" right="0.31496062992125984" top="0.15748031496062992" bottom="0.15748031496062992" header="0.11811023622047245" footer="0.11811023622047245"/>
  <pageSetup paperSize="9" orientation="portrait" horizontalDpi="300" verticalDpi="30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II Posebni dio</vt:lpstr>
      <vt:lpstr>'II 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Čačija Dubravka</dc:creator>
  <cp:lastModifiedBy>Čačija Dubravka</cp:lastModifiedBy>
  <cp:lastPrinted>2025-12-15T13:27:41Z</cp:lastPrinted>
  <dcterms:created xsi:type="dcterms:W3CDTF">2022-12-08T09:07:18Z</dcterms:created>
  <dcterms:modified xsi:type="dcterms:W3CDTF">2025-12-19T06:55:17Z</dcterms:modified>
</cp:coreProperties>
</file>